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3-2006-3melléklet" sheetId="1" r:id="rId1"/>
  </sheets>
  <definedNames/>
  <calcPr fullCalcOnLoad="1"/>
</workbook>
</file>

<file path=xl/sharedStrings.xml><?xml version="1.0" encoding="utf-8"?>
<sst xmlns="http://schemas.openxmlformats.org/spreadsheetml/2006/main" count="145" uniqueCount="144">
  <si>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</si>
  <si>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</si>
  <si>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</si>
  <si>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</si>
  <si>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</si>
  <si>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</si>
  <si>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</si>
  <si>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</si>
  <si>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</si>
  <si>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</si>
  <si>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</si>
  <si>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</si>
  <si>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</si>
  <si>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</si>
  <si>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</si>
  <si>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</si>
  <si>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</si>
  <si>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</si>
  <si>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</si>
  <si>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</si>
  <si>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</si>
  <si>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</si>
  <si>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</si>
  <si>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</si>
  <si>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</si>
  <si>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</si>
  <si>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</si>
  <si>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</si>
  <si>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</si>
  <si>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</si>
  <si>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</si>
  <si>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</si>
  <si>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</si>
  <si>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</si>
  <si>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</si>
  <si>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</si>
  <si>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</si>
  <si>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</si>
  <si>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</si>
  <si>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</si>
  <si>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</si>
  <si>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</si>
  <si>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</si>
  <si>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</si>
  <si>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</si>
  <si>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</si>
  <si>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</si>
  <si>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</si>
  <si>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</si>
  <si>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</si>
  <si>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</si>
  <si>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</si>
  <si>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</si>
  <si>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</si>
  <si>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</si>
  <si>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</si>
  <si>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</si>
  <si>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</si>
  <si>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</si>
  <si>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</si>
  <si>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</si>
  <si>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</si>
  <si>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</si>
  <si>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</si>
  <si>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</si>
  <si>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1 6 2</t>
  </si>
  <si>
    <t>Gépjármű üzemeltetés</t>
  </si>
  <si>
    <t>1 6 3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</si>
  <si>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</si>
  <si>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</si>
  <si>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</si>
  <si>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</si>
  <si>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</si>
  <si>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</si>
  <si>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</si>
  <si>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</si>
  <si>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</si>
  <si>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</si>
  <si>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</si>
  <si>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</si>
  <si>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</si>
  <si>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</si>
  <si>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</si>
  <si>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</si>
  <si>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</si>
  <si>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</si>
  <si>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</si>
  <si>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</si>
  <si>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</si>
  <si>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</si>
  <si>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</si>
  <si>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</si>
  <si>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</si>
  <si>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</si>
  <si>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</si>
  <si>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</si>
  <si>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</si>
  <si>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</si>
  <si>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</si>
  <si>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</si>
  <si>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</si>
  <si>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</si>
  <si>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</si>
  <si>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</si>
  <si>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</si>
  <si>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</si>
  <si>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</si>
  <si>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</si>
  <si>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</si>
  <si>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</si>
  <si>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>alcím</t>
  </si>
  <si>
    <t>Helyi közutak létesítés</t>
  </si>
  <si>
    <t>Pénze.</t>
  </si>
  <si>
    <t>Tart.</t>
  </si>
  <si>
    <t>Munka.a.</t>
  </si>
  <si>
    <t>Fejlesz.</t>
  </si>
  <si>
    <t>fejl.kiad.</t>
  </si>
  <si>
    <t>Hitel</t>
  </si>
  <si>
    <t>Napközis konyha</t>
  </si>
  <si>
    <t>3 4</t>
  </si>
  <si>
    <t>1 6 1</t>
  </si>
  <si>
    <t>Múszaki csoport</t>
  </si>
  <si>
    <t>Közutak üzemeltetése</t>
  </si>
  <si>
    <t>törl.</t>
  </si>
  <si>
    <t>Rendszeres pénzbeni szoc.  ellátás</t>
  </si>
  <si>
    <t>Rendszeres pénzbeni ell. gyermekv.</t>
  </si>
  <si>
    <t>Eseti pénzbeni gyermekvédelmi ell.</t>
  </si>
  <si>
    <t>1 3 4</t>
  </si>
  <si>
    <t>1 3 6</t>
  </si>
  <si>
    <t>1 3 7</t>
  </si>
  <si>
    <t>1 6</t>
  </si>
  <si>
    <t>Iskolai intézményi étkezés</t>
  </si>
  <si>
    <t>Sajátos nev. igényű  óvodai ellát.</t>
  </si>
  <si>
    <t>Sajátos nev. igényű tan. Isk. nevelés</t>
  </si>
  <si>
    <t>össz..</t>
  </si>
  <si>
    <t>Eseti pénzbeni szociális-ellátás</t>
  </si>
  <si>
    <t>Szociális ellátás össz..</t>
  </si>
  <si>
    <t>Katasztrófa védelem össz..</t>
  </si>
  <si>
    <t>Egyéb feladatok össz..</t>
  </si>
  <si>
    <t>Közvetett kiadás össz..</t>
  </si>
  <si>
    <t>Kisebbségi önk. Össz..</t>
  </si>
  <si>
    <t>Polg.Hiv. mindössz..</t>
  </si>
  <si>
    <t xml:space="preserve">Műv.Közp.és Könyvtár össz.. </t>
  </si>
  <si>
    <t>3. számú melléklet  a  3/2006.(II.10.) sz. költségvetési rendelethez 
Rétság Város Önkormányzat  2006. évi  költségvetésének  szakfeladatos kiadásai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</si>
</sst>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40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3" fontId="11" fillId="0" borderId="38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11" fillId="0" borderId="32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selection activeCell="A2" sqref="A2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2" customFormat="1" ht="48" customHeight="1" thickBot="1">
      <c r="A1" s="22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s="4" customFormat="1" ht="12" customHeight="1" thickBot="1">
      <c r="A2" s="24" t="s">
        <v>0</v>
      </c>
      <c r="B2" s="25" t="s">
        <v>3</v>
      </c>
      <c r="C2" s="26" t="s">
        <v>1</v>
      </c>
      <c r="D2" s="27"/>
      <c r="E2" s="27"/>
      <c r="F2" s="27"/>
      <c r="G2" s="27"/>
      <c r="H2" s="27"/>
      <c r="I2" s="27"/>
      <c r="J2" s="28"/>
      <c r="K2" s="27"/>
      <c r="L2" s="27"/>
      <c r="M2" s="25" t="s">
        <v>2</v>
      </c>
      <c r="N2" s="5"/>
    </row>
    <row r="3" spans="1:14" s="4" customFormat="1" ht="12" customHeight="1">
      <c r="A3" s="29" t="s">
        <v>110</v>
      </c>
      <c r="B3" s="30" t="s">
        <v>4</v>
      </c>
      <c r="C3" s="25" t="s">
        <v>5</v>
      </c>
      <c r="D3" s="31" t="s">
        <v>114</v>
      </c>
      <c r="E3" s="25" t="s">
        <v>6</v>
      </c>
      <c r="F3" s="31" t="s">
        <v>7</v>
      </c>
      <c r="G3" s="25" t="s">
        <v>112</v>
      </c>
      <c r="H3" s="31" t="s">
        <v>113</v>
      </c>
      <c r="I3" s="24" t="s">
        <v>16</v>
      </c>
      <c r="J3" s="32" t="s">
        <v>117</v>
      </c>
      <c r="K3" s="31" t="s">
        <v>115</v>
      </c>
      <c r="L3" s="25" t="s">
        <v>116</v>
      </c>
      <c r="M3" s="30" t="s">
        <v>14</v>
      </c>
      <c r="N3" s="5"/>
    </row>
    <row r="4" spans="1:15" s="4" customFormat="1" ht="12" customHeight="1" thickBot="1">
      <c r="A4" s="33"/>
      <c r="B4" s="34"/>
      <c r="C4" s="34" t="s">
        <v>9</v>
      </c>
      <c r="D4" s="35" t="s">
        <v>10</v>
      </c>
      <c r="E4" s="34" t="s">
        <v>8</v>
      </c>
      <c r="F4" s="35" t="s">
        <v>11</v>
      </c>
      <c r="G4" s="34" t="s">
        <v>12</v>
      </c>
      <c r="H4" s="35"/>
      <c r="I4" s="33" t="s">
        <v>17</v>
      </c>
      <c r="J4" s="36" t="s">
        <v>123</v>
      </c>
      <c r="K4" s="35" t="s">
        <v>8</v>
      </c>
      <c r="L4" s="34" t="s">
        <v>134</v>
      </c>
      <c r="M4" s="34" t="s">
        <v>13</v>
      </c>
      <c r="N4" s="5"/>
      <c r="O4" s="6"/>
    </row>
    <row r="5" spans="1:14" s="8" customFormat="1" ht="13.5" thickBot="1">
      <c r="A5" s="37" t="s">
        <v>26</v>
      </c>
      <c r="B5" s="38" t="s">
        <v>56</v>
      </c>
      <c r="C5" s="39">
        <v>69779</v>
      </c>
      <c r="D5" s="39">
        <v>21131</v>
      </c>
      <c r="E5" s="39">
        <v>13755</v>
      </c>
      <c r="F5" s="39"/>
      <c r="G5" s="39"/>
      <c r="H5" s="39"/>
      <c r="I5" s="39">
        <f aca="true" t="shared" si="0" ref="I5:I36">SUM(C5:H5)</f>
        <v>104665</v>
      </c>
      <c r="J5" s="39"/>
      <c r="K5" s="39">
        <v>240</v>
      </c>
      <c r="L5" s="39">
        <f>J5+K5</f>
        <v>240</v>
      </c>
      <c r="M5" s="40">
        <f>I5+L5</f>
        <v>104905</v>
      </c>
      <c r="N5" s="7"/>
    </row>
    <row r="6" spans="1:14" s="3" customFormat="1" ht="12.75">
      <c r="A6" s="41" t="s">
        <v>27</v>
      </c>
      <c r="B6" s="42" t="s">
        <v>18</v>
      </c>
      <c r="C6" s="43"/>
      <c r="D6" s="43"/>
      <c r="E6" s="43">
        <v>7575</v>
      </c>
      <c r="F6" s="43"/>
      <c r="G6" s="43"/>
      <c r="H6" s="44"/>
      <c r="I6" s="43">
        <f t="shared" si="0"/>
        <v>7575</v>
      </c>
      <c r="J6" s="43"/>
      <c r="K6" s="43"/>
      <c r="L6" s="43">
        <f>J6+K6</f>
        <v>0</v>
      </c>
      <c r="M6" s="45">
        <f aca="true" t="shared" si="1" ref="M6:M36">I6+L6</f>
        <v>7575</v>
      </c>
      <c r="N6" s="9"/>
    </row>
    <row r="7" spans="1:14" s="3" customFormat="1" ht="12.75">
      <c r="A7" s="46" t="s">
        <v>28</v>
      </c>
      <c r="B7" s="47" t="s">
        <v>15</v>
      </c>
      <c r="C7" s="48"/>
      <c r="D7" s="48"/>
      <c r="E7" s="48">
        <v>509</v>
      </c>
      <c r="F7" s="48"/>
      <c r="G7" s="48"/>
      <c r="H7" s="49"/>
      <c r="I7" s="48">
        <f t="shared" si="0"/>
        <v>509</v>
      </c>
      <c r="J7" s="48"/>
      <c r="K7" s="48"/>
      <c r="L7" s="48">
        <f aca="true" t="shared" si="2" ref="L7:L30">J7+K7</f>
        <v>0</v>
      </c>
      <c r="M7" s="50">
        <f t="shared" si="1"/>
        <v>509</v>
      </c>
      <c r="N7" s="9"/>
    </row>
    <row r="8" spans="1:14" s="3" customFormat="1" ht="12.75">
      <c r="A8" s="46" t="s">
        <v>29</v>
      </c>
      <c r="B8" s="47" t="s">
        <v>19</v>
      </c>
      <c r="C8" s="48"/>
      <c r="D8" s="48"/>
      <c r="E8" s="48">
        <v>9271</v>
      </c>
      <c r="F8" s="48"/>
      <c r="G8" s="48">
        <v>100</v>
      </c>
      <c r="H8" s="48"/>
      <c r="I8" s="48">
        <f t="shared" si="0"/>
        <v>9371</v>
      </c>
      <c r="J8" s="48"/>
      <c r="K8" s="48">
        <v>5721</v>
      </c>
      <c r="L8" s="48">
        <f t="shared" si="2"/>
        <v>5721</v>
      </c>
      <c r="M8" s="50">
        <f t="shared" si="1"/>
        <v>15092</v>
      </c>
      <c r="N8" s="9"/>
    </row>
    <row r="9" spans="1:14" s="3" customFormat="1" ht="12.75">
      <c r="A9" s="46" t="s">
        <v>30</v>
      </c>
      <c r="B9" s="51" t="s">
        <v>111</v>
      </c>
      <c r="C9" s="48"/>
      <c r="D9" s="48"/>
      <c r="E9" s="48"/>
      <c r="F9" s="48"/>
      <c r="G9" s="48"/>
      <c r="H9" s="48"/>
      <c r="I9" s="48">
        <f t="shared" si="0"/>
        <v>0</v>
      </c>
      <c r="J9" s="48"/>
      <c r="K9" s="48">
        <v>3838</v>
      </c>
      <c r="L9" s="48">
        <f t="shared" si="2"/>
        <v>3838</v>
      </c>
      <c r="M9" s="50">
        <f t="shared" si="1"/>
        <v>3838</v>
      </c>
      <c r="N9" s="9"/>
    </row>
    <row r="10" spans="1:14" s="3" customFormat="1" ht="12.75">
      <c r="A10" s="46" t="s">
        <v>31</v>
      </c>
      <c r="B10" s="47" t="s">
        <v>20</v>
      </c>
      <c r="C10" s="48">
        <v>11160</v>
      </c>
      <c r="D10" s="48">
        <v>3904</v>
      </c>
      <c r="E10" s="48">
        <v>2757</v>
      </c>
      <c r="F10" s="48"/>
      <c r="G10" s="48"/>
      <c r="H10" s="48">
        <v>2393</v>
      </c>
      <c r="I10" s="48">
        <f>SUM(C10:H10)</f>
        <v>20214</v>
      </c>
      <c r="J10" s="48"/>
      <c r="K10" s="48">
        <v>3240</v>
      </c>
      <c r="L10" s="48">
        <f t="shared" si="2"/>
        <v>3240</v>
      </c>
      <c r="M10" s="50">
        <f t="shared" si="1"/>
        <v>23454</v>
      </c>
      <c r="N10" s="9"/>
    </row>
    <row r="11" spans="1:14" s="3" customFormat="1" ht="12.75">
      <c r="A11" s="46" t="s">
        <v>32</v>
      </c>
      <c r="B11" s="47" t="s">
        <v>21</v>
      </c>
      <c r="C11" s="48"/>
      <c r="D11" s="48"/>
      <c r="E11" s="48">
        <v>577</v>
      </c>
      <c r="F11" s="48"/>
      <c r="G11" s="48"/>
      <c r="H11" s="48"/>
      <c r="I11" s="48">
        <f t="shared" si="0"/>
        <v>577</v>
      </c>
      <c r="J11" s="48"/>
      <c r="K11" s="48"/>
      <c r="L11" s="48">
        <f t="shared" si="2"/>
        <v>0</v>
      </c>
      <c r="M11" s="50">
        <f t="shared" si="1"/>
        <v>577</v>
      </c>
      <c r="N11" s="9"/>
    </row>
    <row r="12" spans="1:14" s="3" customFormat="1" ht="12.75">
      <c r="A12" s="46" t="s">
        <v>33</v>
      </c>
      <c r="B12" s="47" t="s">
        <v>22</v>
      </c>
      <c r="C12" s="48">
        <v>336</v>
      </c>
      <c r="D12" s="48">
        <v>97</v>
      </c>
      <c r="E12" s="48">
        <v>285</v>
      </c>
      <c r="F12" s="48"/>
      <c r="G12" s="48"/>
      <c r="H12" s="48"/>
      <c r="I12" s="48">
        <f t="shared" si="0"/>
        <v>718</v>
      </c>
      <c r="J12" s="48"/>
      <c r="K12" s="48">
        <v>1380</v>
      </c>
      <c r="L12" s="48">
        <f t="shared" si="2"/>
        <v>1380</v>
      </c>
      <c r="M12" s="50">
        <f t="shared" si="1"/>
        <v>2098</v>
      </c>
      <c r="N12" s="9"/>
    </row>
    <row r="13" spans="1:14" s="3" customFormat="1" ht="12.75">
      <c r="A13" s="46" t="s">
        <v>34</v>
      </c>
      <c r="B13" s="47" t="s">
        <v>23</v>
      </c>
      <c r="C13" s="48"/>
      <c r="D13" s="48"/>
      <c r="E13" s="48">
        <v>6800</v>
      </c>
      <c r="F13" s="48"/>
      <c r="G13" s="48"/>
      <c r="H13" s="48"/>
      <c r="I13" s="48">
        <f t="shared" si="0"/>
        <v>6800</v>
      </c>
      <c r="J13" s="48">
        <v>12000</v>
      </c>
      <c r="K13" s="48"/>
      <c r="L13" s="48">
        <f t="shared" si="2"/>
        <v>12000</v>
      </c>
      <c r="M13" s="50">
        <f t="shared" si="1"/>
        <v>18800</v>
      </c>
      <c r="N13" s="9"/>
    </row>
    <row r="14" spans="1:14" s="3" customFormat="1" ht="12.75">
      <c r="A14" s="46" t="s">
        <v>35</v>
      </c>
      <c r="B14" s="47" t="s">
        <v>24</v>
      </c>
      <c r="C14" s="48">
        <v>15</v>
      </c>
      <c r="D14" s="48">
        <v>4</v>
      </c>
      <c r="E14" s="48"/>
      <c r="F14" s="48"/>
      <c r="G14" s="48"/>
      <c r="H14" s="48"/>
      <c r="I14" s="48">
        <f t="shared" si="0"/>
        <v>19</v>
      </c>
      <c r="J14" s="48"/>
      <c r="K14" s="48"/>
      <c r="L14" s="48">
        <f t="shared" si="2"/>
        <v>0</v>
      </c>
      <c r="M14" s="50">
        <f t="shared" si="1"/>
        <v>19</v>
      </c>
      <c r="N14" s="9"/>
    </row>
    <row r="15" spans="1:14" s="3" customFormat="1" ht="13.5" thickBot="1">
      <c r="A15" s="52" t="s">
        <v>36</v>
      </c>
      <c r="B15" s="53" t="s">
        <v>122</v>
      </c>
      <c r="C15" s="54"/>
      <c r="D15" s="54"/>
      <c r="E15" s="54">
        <v>1860</v>
      </c>
      <c r="F15" s="54"/>
      <c r="G15" s="54"/>
      <c r="H15" s="54"/>
      <c r="I15" s="54">
        <f t="shared" si="0"/>
        <v>1860</v>
      </c>
      <c r="J15" s="54"/>
      <c r="K15" s="54"/>
      <c r="L15" s="54">
        <f t="shared" si="2"/>
        <v>0</v>
      </c>
      <c r="M15" s="55">
        <f t="shared" si="1"/>
        <v>1860</v>
      </c>
      <c r="N15" s="9"/>
    </row>
    <row r="16" spans="1:14" s="11" customFormat="1" ht="13.5" thickBot="1">
      <c r="A16" s="56" t="s">
        <v>37</v>
      </c>
      <c r="B16" s="57" t="s">
        <v>25</v>
      </c>
      <c r="C16" s="58">
        <f aca="true" t="shared" si="3" ref="C16:M16">SUM(C6:C15)</f>
        <v>11511</v>
      </c>
      <c r="D16" s="58">
        <f t="shared" si="3"/>
        <v>4005</v>
      </c>
      <c r="E16" s="58">
        <f t="shared" si="3"/>
        <v>29634</v>
      </c>
      <c r="F16" s="58">
        <f t="shared" si="3"/>
        <v>0</v>
      </c>
      <c r="G16" s="58">
        <f t="shared" si="3"/>
        <v>100</v>
      </c>
      <c r="H16" s="58">
        <f t="shared" si="3"/>
        <v>2393</v>
      </c>
      <c r="I16" s="58">
        <f t="shared" si="3"/>
        <v>47643</v>
      </c>
      <c r="J16" s="58">
        <f t="shared" si="3"/>
        <v>12000</v>
      </c>
      <c r="K16" s="58">
        <f t="shared" si="3"/>
        <v>14179</v>
      </c>
      <c r="L16" s="58">
        <f t="shared" si="3"/>
        <v>26179</v>
      </c>
      <c r="M16" s="59">
        <f t="shared" si="3"/>
        <v>73822</v>
      </c>
      <c r="N16" s="10"/>
    </row>
    <row r="17" spans="1:14" s="3" customFormat="1" ht="10.5" customHeight="1">
      <c r="A17" s="41" t="s">
        <v>38</v>
      </c>
      <c r="B17" s="42" t="s">
        <v>124</v>
      </c>
      <c r="C17" s="43"/>
      <c r="D17" s="43">
        <v>102</v>
      </c>
      <c r="E17" s="43"/>
      <c r="F17" s="43">
        <v>1497</v>
      </c>
      <c r="G17" s="43"/>
      <c r="H17" s="43"/>
      <c r="I17" s="60">
        <f t="shared" si="0"/>
        <v>1599</v>
      </c>
      <c r="J17" s="60"/>
      <c r="K17" s="60"/>
      <c r="L17" s="60">
        <f t="shared" si="2"/>
        <v>0</v>
      </c>
      <c r="M17" s="61">
        <f t="shared" si="1"/>
        <v>1599</v>
      </c>
      <c r="N17" s="7"/>
    </row>
    <row r="18" spans="1:14" s="3" customFormat="1" ht="10.5" customHeight="1">
      <c r="A18" s="62" t="s">
        <v>39</v>
      </c>
      <c r="B18" s="63" t="s">
        <v>125</v>
      </c>
      <c r="C18" s="64"/>
      <c r="D18" s="64"/>
      <c r="E18" s="64">
        <v>48</v>
      </c>
      <c r="F18" s="64">
        <v>574</v>
      </c>
      <c r="G18" s="64"/>
      <c r="H18" s="64"/>
      <c r="I18" s="48">
        <f t="shared" si="0"/>
        <v>622</v>
      </c>
      <c r="J18" s="48"/>
      <c r="K18" s="48"/>
      <c r="L18" s="48">
        <f t="shared" si="2"/>
        <v>0</v>
      </c>
      <c r="M18" s="50">
        <f t="shared" si="1"/>
        <v>622</v>
      </c>
      <c r="N18" s="7"/>
    </row>
    <row r="19" spans="1:14" s="3" customFormat="1" ht="10.5" customHeight="1">
      <c r="A19" s="46" t="s">
        <v>40</v>
      </c>
      <c r="B19" s="47" t="s">
        <v>135</v>
      </c>
      <c r="C19" s="48"/>
      <c r="D19" s="48"/>
      <c r="E19" s="48"/>
      <c r="F19" s="48">
        <v>1800</v>
      </c>
      <c r="G19" s="48"/>
      <c r="H19" s="48"/>
      <c r="I19" s="48">
        <f t="shared" si="0"/>
        <v>1800</v>
      </c>
      <c r="J19" s="48"/>
      <c r="K19" s="48"/>
      <c r="L19" s="48">
        <f t="shared" si="2"/>
        <v>0</v>
      </c>
      <c r="M19" s="50">
        <f t="shared" si="1"/>
        <v>1800</v>
      </c>
      <c r="N19" s="7"/>
    </row>
    <row r="20" spans="1:14" s="3" customFormat="1" ht="10.5" customHeight="1">
      <c r="A20" s="46" t="s">
        <v>127</v>
      </c>
      <c r="B20" s="47" t="s">
        <v>126</v>
      </c>
      <c r="C20" s="48"/>
      <c r="D20" s="48"/>
      <c r="E20" s="48"/>
      <c r="F20" s="48">
        <v>2150</v>
      </c>
      <c r="G20" s="48"/>
      <c r="H20" s="48"/>
      <c r="I20" s="48">
        <f t="shared" si="0"/>
        <v>2150</v>
      </c>
      <c r="J20" s="48"/>
      <c r="K20" s="48"/>
      <c r="L20" s="48">
        <f t="shared" si="2"/>
        <v>0</v>
      </c>
      <c r="M20" s="50">
        <f t="shared" si="1"/>
        <v>2150</v>
      </c>
      <c r="N20" s="7"/>
    </row>
    <row r="21" spans="1:14" s="3" customFormat="1" ht="10.5" customHeight="1">
      <c r="A21" s="46" t="s">
        <v>43</v>
      </c>
      <c r="B21" s="47" t="s">
        <v>41</v>
      </c>
      <c r="C21" s="48">
        <v>1292</v>
      </c>
      <c r="D21" s="48">
        <v>415</v>
      </c>
      <c r="E21" s="48">
        <v>12</v>
      </c>
      <c r="F21" s="48"/>
      <c r="G21" s="48"/>
      <c r="H21" s="48"/>
      <c r="I21" s="48">
        <f t="shared" si="0"/>
        <v>1719</v>
      </c>
      <c r="J21" s="48"/>
      <c r="K21" s="48"/>
      <c r="L21" s="48">
        <f t="shared" si="2"/>
        <v>0</v>
      </c>
      <c r="M21" s="50">
        <f t="shared" si="1"/>
        <v>1719</v>
      </c>
      <c r="N21" s="7"/>
    </row>
    <row r="22" spans="1:14" s="3" customFormat="1" ht="10.5" customHeight="1">
      <c r="A22" s="46" t="s">
        <v>128</v>
      </c>
      <c r="B22" s="47" t="s">
        <v>42</v>
      </c>
      <c r="C22" s="48"/>
      <c r="D22" s="48"/>
      <c r="E22" s="48">
        <v>104</v>
      </c>
      <c r="F22" s="48">
        <v>169</v>
      </c>
      <c r="G22" s="48"/>
      <c r="H22" s="48"/>
      <c r="I22" s="48">
        <f t="shared" si="0"/>
        <v>273</v>
      </c>
      <c r="J22" s="48"/>
      <c r="K22" s="48"/>
      <c r="L22" s="48">
        <f t="shared" si="2"/>
        <v>0</v>
      </c>
      <c r="M22" s="50">
        <f t="shared" si="1"/>
        <v>273</v>
      </c>
      <c r="N22" s="7"/>
    </row>
    <row r="23" spans="1:14" s="3" customFormat="1" ht="10.5" customHeight="1" thickBot="1">
      <c r="A23" s="52" t="s">
        <v>129</v>
      </c>
      <c r="B23" s="53" t="s">
        <v>44</v>
      </c>
      <c r="C23" s="54"/>
      <c r="D23" s="54"/>
      <c r="E23" s="54"/>
      <c r="F23" s="54"/>
      <c r="G23" s="54"/>
      <c r="H23" s="54"/>
      <c r="I23" s="54">
        <f t="shared" si="0"/>
        <v>0</v>
      </c>
      <c r="J23" s="54"/>
      <c r="K23" s="54"/>
      <c r="L23" s="54">
        <f t="shared" si="2"/>
        <v>0</v>
      </c>
      <c r="M23" s="55">
        <f t="shared" si="1"/>
        <v>0</v>
      </c>
      <c r="N23" s="10"/>
    </row>
    <row r="24" spans="1:14" s="11" customFormat="1" ht="13.5" thickBot="1">
      <c r="A24" s="65" t="s">
        <v>45</v>
      </c>
      <c r="B24" s="66" t="s">
        <v>136</v>
      </c>
      <c r="C24" s="67">
        <f>SUM(C17:C23)</f>
        <v>1292</v>
      </c>
      <c r="D24" s="67">
        <f aca="true" t="shared" si="4" ref="D24:M24">SUM(D17:D23)</f>
        <v>517</v>
      </c>
      <c r="E24" s="67">
        <f t="shared" si="4"/>
        <v>164</v>
      </c>
      <c r="F24" s="67">
        <f t="shared" si="4"/>
        <v>6190</v>
      </c>
      <c r="G24" s="67">
        <f t="shared" si="4"/>
        <v>0</v>
      </c>
      <c r="H24" s="67">
        <f t="shared" si="4"/>
        <v>0</v>
      </c>
      <c r="I24" s="67">
        <f t="shared" si="4"/>
        <v>8163</v>
      </c>
      <c r="J24" s="67">
        <f t="shared" si="4"/>
        <v>0</v>
      </c>
      <c r="K24" s="67">
        <f t="shared" si="4"/>
        <v>0</v>
      </c>
      <c r="L24" s="67">
        <f t="shared" si="4"/>
        <v>0</v>
      </c>
      <c r="M24" s="68">
        <f t="shared" si="4"/>
        <v>8163</v>
      </c>
      <c r="N24" s="12"/>
    </row>
    <row r="25" spans="1:14" s="3" customFormat="1" ht="10.5" customHeight="1">
      <c r="A25" s="41" t="s">
        <v>46</v>
      </c>
      <c r="B25" s="42" t="s">
        <v>47</v>
      </c>
      <c r="C25" s="43"/>
      <c r="D25" s="43"/>
      <c r="E25" s="43">
        <v>410</v>
      </c>
      <c r="F25" s="43"/>
      <c r="G25" s="43"/>
      <c r="H25" s="43"/>
      <c r="I25" s="43">
        <f t="shared" si="0"/>
        <v>410</v>
      </c>
      <c r="J25" s="43"/>
      <c r="K25" s="43"/>
      <c r="L25" s="43">
        <f t="shared" si="2"/>
        <v>0</v>
      </c>
      <c r="M25" s="45">
        <f t="shared" si="1"/>
        <v>410</v>
      </c>
      <c r="N25" s="7"/>
    </row>
    <row r="26" spans="1:14" s="3" customFormat="1" ht="10.5" customHeight="1" thickBot="1">
      <c r="A26" s="52" t="s">
        <v>48</v>
      </c>
      <c r="B26" s="53" t="s">
        <v>49</v>
      </c>
      <c r="C26" s="54">
        <v>300</v>
      </c>
      <c r="D26" s="54">
        <v>87</v>
      </c>
      <c r="E26" s="54">
        <v>643</v>
      </c>
      <c r="F26" s="54"/>
      <c r="G26" s="54"/>
      <c r="H26" s="54"/>
      <c r="I26" s="54">
        <f t="shared" si="0"/>
        <v>1030</v>
      </c>
      <c r="J26" s="54"/>
      <c r="K26" s="54"/>
      <c r="L26" s="54">
        <f t="shared" si="2"/>
        <v>0</v>
      </c>
      <c r="M26" s="55">
        <f t="shared" si="1"/>
        <v>1030</v>
      </c>
      <c r="N26" s="7"/>
    </row>
    <row r="27" spans="1:14" s="11" customFormat="1" ht="13.5" thickBot="1">
      <c r="A27" s="69" t="s">
        <v>50</v>
      </c>
      <c r="B27" s="70" t="s">
        <v>137</v>
      </c>
      <c r="C27" s="71">
        <f aca="true" t="shared" si="5" ref="C27:M27">SUM(C25:C26)</f>
        <v>300</v>
      </c>
      <c r="D27" s="71">
        <f t="shared" si="5"/>
        <v>87</v>
      </c>
      <c r="E27" s="71">
        <f t="shared" si="5"/>
        <v>1053</v>
      </c>
      <c r="F27" s="71">
        <f t="shared" si="5"/>
        <v>0</v>
      </c>
      <c r="G27" s="71">
        <f t="shared" si="5"/>
        <v>0</v>
      </c>
      <c r="H27" s="71">
        <f t="shared" si="5"/>
        <v>0</v>
      </c>
      <c r="I27" s="71">
        <f t="shared" si="5"/>
        <v>1440</v>
      </c>
      <c r="J27" s="71">
        <f t="shared" si="5"/>
        <v>0</v>
      </c>
      <c r="K27" s="71">
        <f t="shared" si="5"/>
        <v>0</v>
      </c>
      <c r="L27" s="71">
        <f t="shared" si="5"/>
        <v>0</v>
      </c>
      <c r="M27" s="72">
        <f t="shared" si="5"/>
        <v>1440</v>
      </c>
      <c r="N27" s="12"/>
    </row>
    <row r="28" spans="1:14" s="3" customFormat="1" ht="12.75">
      <c r="A28" s="41" t="s">
        <v>51</v>
      </c>
      <c r="B28" s="42" t="s">
        <v>52</v>
      </c>
      <c r="C28" s="43"/>
      <c r="D28" s="43"/>
      <c r="E28" s="43">
        <v>215</v>
      </c>
      <c r="F28" s="43"/>
      <c r="G28" s="43"/>
      <c r="H28" s="43"/>
      <c r="I28" s="43">
        <f t="shared" si="0"/>
        <v>215</v>
      </c>
      <c r="J28" s="43"/>
      <c r="K28" s="43"/>
      <c r="L28" s="43">
        <f t="shared" si="2"/>
        <v>0</v>
      </c>
      <c r="M28" s="45">
        <f t="shared" si="1"/>
        <v>215</v>
      </c>
      <c r="N28" s="7"/>
    </row>
    <row r="29" spans="1:14" s="3" customFormat="1" ht="12.75">
      <c r="A29" s="46" t="s">
        <v>53</v>
      </c>
      <c r="B29" s="47" t="s">
        <v>54</v>
      </c>
      <c r="C29" s="48"/>
      <c r="D29" s="48"/>
      <c r="E29" s="48">
        <v>17606</v>
      </c>
      <c r="F29" s="48"/>
      <c r="G29" s="48"/>
      <c r="H29" s="48"/>
      <c r="I29" s="48">
        <f t="shared" si="0"/>
        <v>17606</v>
      </c>
      <c r="J29" s="48">
        <v>13333</v>
      </c>
      <c r="K29" s="48">
        <v>4320</v>
      </c>
      <c r="L29" s="48">
        <f t="shared" si="2"/>
        <v>17653</v>
      </c>
      <c r="M29" s="50">
        <f t="shared" si="1"/>
        <v>35259</v>
      </c>
      <c r="N29" s="7"/>
    </row>
    <row r="30" spans="1:14" s="3" customFormat="1" ht="12.75">
      <c r="A30" s="46" t="s">
        <v>55</v>
      </c>
      <c r="B30" s="47" t="s">
        <v>57</v>
      </c>
      <c r="C30" s="48">
        <v>1650</v>
      </c>
      <c r="D30" s="48">
        <v>566</v>
      </c>
      <c r="E30" s="48">
        <v>10872</v>
      </c>
      <c r="F30" s="48"/>
      <c r="G30" s="48"/>
      <c r="H30" s="48"/>
      <c r="I30" s="48">
        <f t="shared" si="0"/>
        <v>13088</v>
      </c>
      <c r="J30" s="48"/>
      <c r="K30" s="48">
        <v>60</v>
      </c>
      <c r="L30" s="48">
        <f t="shared" si="2"/>
        <v>60</v>
      </c>
      <c r="M30" s="50">
        <f t="shared" si="1"/>
        <v>13148</v>
      </c>
      <c r="N30" s="7"/>
    </row>
    <row r="31" spans="1:14" s="3" customFormat="1" ht="12.75">
      <c r="A31" s="46" t="s">
        <v>58</v>
      </c>
      <c r="B31" s="47" t="s">
        <v>59</v>
      </c>
      <c r="C31" s="48"/>
      <c r="D31" s="48"/>
      <c r="E31" s="48"/>
      <c r="F31" s="48"/>
      <c r="G31" s="48">
        <v>270</v>
      </c>
      <c r="H31" s="48"/>
      <c r="I31" s="48">
        <f>SUM(C31:H31)</f>
        <v>270</v>
      </c>
      <c r="J31" s="48"/>
      <c r="K31" s="48">
        <v>1000</v>
      </c>
      <c r="L31" s="48">
        <f>J31+K31</f>
        <v>1000</v>
      </c>
      <c r="M31" s="50">
        <f>I31+L31</f>
        <v>1270</v>
      </c>
      <c r="N31" s="7"/>
    </row>
    <row r="32" spans="1:14" s="3" customFormat="1" ht="12.75">
      <c r="A32" s="46" t="s">
        <v>62</v>
      </c>
      <c r="B32" s="47" t="s">
        <v>63</v>
      </c>
      <c r="C32" s="48"/>
      <c r="D32" s="48"/>
      <c r="E32" s="48">
        <v>540</v>
      </c>
      <c r="F32" s="48"/>
      <c r="G32" s="48">
        <v>650</v>
      </c>
      <c r="H32" s="48"/>
      <c r="I32" s="48">
        <f>SUM(C32:H32)</f>
        <v>1190</v>
      </c>
      <c r="J32" s="48"/>
      <c r="K32" s="48"/>
      <c r="L32" s="48">
        <f>J32+K32</f>
        <v>0</v>
      </c>
      <c r="M32" s="50">
        <f>I32+L32</f>
        <v>1190</v>
      </c>
      <c r="N32" s="7"/>
    </row>
    <row r="33" spans="1:14" s="3" customFormat="1" ht="13.5" thickBot="1">
      <c r="A33" s="52" t="s">
        <v>60</v>
      </c>
      <c r="B33" s="53" t="s">
        <v>61</v>
      </c>
      <c r="C33" s="54"/>
      <c r="D33" s="54"/>
      <c r="E33" s="54"/>
      <c r="F33" s="54"/>
      <c r="G33" s="54">
        <v>3200</v>
      </c>
      <c r="H33" s="54"/>
      <c r="I33" s="54">
        <f>SUM(C33:H33)</f>
        <v>3200</v>
      </c>
      <c r="J33" s="54"/>
      <c r="K33" s="54">
        <v>3000</v>
      </c>
      <c r="L33" s="54">
        <f>J33+K33</f>
        <v>3000</v>
      </c>
      <c r="M33" s="55">
        <f>I33+L33</f>
        <v>6200</v>
      </c>
      <c r="N33" s="7"/>
    </row>
    <row r="34" spans="1:14" s="8" customFormat="1" ht="13.5" thickBot="1">
      <c r="A34" s="73" t="s">
        <v>64</v>
      </c>
      <c r="B34" s="74" t="s">
        <v>138</v>
      </c>
      <c r="C34" s="75">
        <f aca="true" t="shared" si="6" ref="C34:M34">SUM(C28:C33)</f>
        <v>1650</v>
      </c>
      <c r="D34" s="75">
        <f t="shared" si="6"/>
        <v>566</v>
      </c>
      <c r="E34" s="75">
        <f t="shared" si="6"/>
        <v>29233</v>
      </c>
      <c r="F34" s="75">
        <f t="shared" si="6"/>
        <v>0</v>
      </c>
      <c r="G34" s="75">
        <f t="shared" si="6"/>
        <v>4120</v>
      </c>
      <c r="H34" s="75">
        <f t="shared" si="6"/>
        <v>0</v>
      </c>
      <c r="I34" s="75">
        <f t="shared" si="6"/>
        <v>35569</v>
      </c>
      <c r="J34" s="75">
        <f t="shared" si="6"/>
        <v>13333</v>
      </c>
      <c r="K34" s="75">
        <f t="shared" si="6"/>
        <v>8380</v>
      </c>
      <c r="L34" s="75">
        <f t="shared" si="6"/>
        <v>21713</v>
      </c>
      <c r="M34" s="76">
        <f t="shared" si="6"/>
        <v>57282</v>
      </c>
      <c r="N34" s="10"/>
    </row>
    <row r="35" spans="1:14" s="3" customFormat="1" ht="12.75">
      <c r="A35" s="46" t="s">
        <v>120</v>
      </c>
      <c r="B35" s="47" t="s">
        <v>121</v>
      </c>
      <c r="C35" s="48">
        <v>5800</v>
      </c>
      <c r="D35" s="48">
        <v>1873</v>
      </c>
      <c r="E35" s="48">
        <v>1334</v>
      </c>
      <c r="F35" s="48"/>
      <c r="G35" s="48"/>
      <c r="H35" s="48"/>
      <c r="I35" s="48">
        <f t="shared" si="0"/>
        <v>9007</v>
      </c>
      <c r="J35" s="48"/>
      <c r="K35" s="48"/>
      <c r="L35" s="48">
        <f>SUM(J35:K35)</f>
        <v>0</v>
      </c>
      <c r="M35" s="77">
        <f t="shared" si="1"/>
        <v>9007</v>
      </c>
      <c r="N35" s="7"/>
    </row>
    <row r="36" spans="1:14" s="3" customFormat="1" ht="13.5" thickBot="1">
      <c r="A36" s="78" t="s">
        <v>65</v>
      </c>
      <c r="B36" s="79" t="s">
        <v>66</v>
      </c>
      <c r="C36" s="80">
        <v>1243</v>
      </c>
      <c r="D36" s="80">
        <v>402</v>
      </c>
      <c r="E36" s="80">
        <v>713</v>
      </c>
      <c r="F36" s="80"/>
      <c r="G36" s="80"/>
      <c r="H36" s="80"/>
      <c r="I36" s="80">
        <f t="shared" si="0"/>
        <v>2358</v>
      </c>
      <c r="J36" s="80"/>
      <c r="K36" s="80"/>
      <c r="L36" s="80">
        <f>SUM(J36:K36)</f>
        <v>0</v>
      </c>
      <c r="M36" s="81">
        <f t="shared" si="1"/>
        <v>2358</v>
      </c>
      <c r="N36" s="7"/>
    </row>
    <row r="37" spans="1:13" s="20" customFormat="1" ht="12" thickBot="1">
      <c r="A37" s="82" t="s">
        <v>130</v>
      </c>
      <c r="B37" s="83" t="s">
        <v>139</v>
      </c>
      <c r="C37" s="84">
        <f>SUM(C35:C36)</f>
        <v>7043</v>
      </c>
      <c r="D37" s="84">
        <f aca="true" t="shared" si="7" ref="D37:M37">SUM(D35:D36)</f>
        <v>2275</v>
      </c>
      <c r="E37" s="84">
        <f t="shared" si="7"/>
        <v>2047</v>
      </c>
      <c r="F37" s="84">
        <f t="shared" si="7"/>
        <v>0</v>
      </c>
      <c r="G37" s="84">
        <f t="shared" si="7"/>
        <v>0</v>
      </c>
      <c r="H37" s="84">
        <f t="shared" si="7"/>
        <v>0</v>
      </c>
      <c r="I37" s="84">
        <f t="shared" si="7"/>
        <v>11365</v>
      </c>
      <c r="J37" s="84">
        <f t="shared" si="7"/>
        <v>0</v>
      </c>
      <c r="K37" s="84">
        <f t="shared" si="7"/>
        <v>0</v>
      </c>
      <c r="L37" s="84">
        <f t="shared" si="7"/>
        <v>0</v>
      </c>
      <c r="M37" s="85">
        <f t="shared" si="7"/>
        <v>11365</v>
      </c>
    </row>
    <row r="38" spans="1:14" s="3" customFormat="1" ht="10.5" customHeight="1">
      <c r="A38" s="41" t="s">
        <v>68</v>
      </c>
      <c r="B38" s="42" t="s">
        <v>69</v>
      </c>
      <c r="C38" s="43"/>
      <c r="D38" s="43"/>
      <c r="E38" s="43">
        <v>350</v>
      </c>
      <c r="F38" s="43">
        <v>290</v>
      </c>
      <c r="G38" s="43"/>
      <c r="H38" s="43"/>
      <c r="I38" s="43">
        <f aca="true" t="shared" si="8" ref="I38:I45">SUM(C38:H38)</f>
        <v>640</v>
      </c>
      <c r="J38" s="43"/>
      <c r="K38" s="43"/>
      <c r="L38" s="43">
        <f aca="true" t="shared" si="9" ref="L38:L67">J38+K38</f>
        <v>0</v>
      </c>
      <c r="M38" s="45">
        <f aca="true" t="shared" si="10" ref="M38:M67">I38+L38</f>
        <v>640</v>
      </c>
      <c r="N38" s="9"/>
    </row>
    <row r="39" spans="1:14" s="3" customFormat="1" ht="10.5" customHeight="1" thickBot="1">
      <c r="A39" s="78" t="s">
        <v>70</v>
      </c>
      <c r="B39" s="79" t="s">
        <v>71</v>
      </c>
      <c r="C39" s="80"/>
      <c r="D39" s="80"/>
      <c r="E39" s="80">
        <v>640</v>
      </c>
      <c r="F39" s="80"/>
      <c r="G39" s="80"/>
      <c r="H39" s="80"/>
      <c r="I39" s="80">
        <f t="shared" si="8"/>
        <v>640</v>
      </c>
      <c r="J39" s="80"/>
      <c r="K39" s="80"/>
      <c r="L39" s="86">
        <f t="shared" si="9"/>
        <v>0</v>
      </c>
      <c r="M39" s="87">
        <f t="shared" si="10"/>
        <v>640</v>
      </c>
      <c r="N39" s="9"/>
    </row>
    <row r="40" spans="1:14" s="8" customFormat="1" ht="13.5" thickBot="1">
      <c r="A40" s="88" t="s">
        <v>72</v>
      </c>
      <c r="B40" s="82" t="s">
        <v>140</v>
      </c>
      <c r="C40" s="84">
        <f aca="true" t="shared" si="11" ref="C40:H40">SUM(C38:C39)</f>
        <v>0</v>
      </c>
      <c r="D40" s="84">
        <f t="shared" si="11"/>
        <v>0</v>
      </c>
      <c r="E40" s="84">
        <f t="shared" si="11"/>
        <v>990</v>
      </c>
      <c r="F40" s="84">
        <f t="shared" si="11"/>
        <v>290</v>
      </c>
      <c r="G40" s="84">
        <f t="shared" si="11"/>
        <v>0</v>
      </c>
      <c r="H40" s="84">
        <f t="shared" si="11"/>
        <v>0</v>
      </c>
      <c r="I40" s="84">
        <f t="shared" si="8"/>
        <v>1280</v>
      </c>
      <c r="J40" s="84"/>
      <c r="K40" s="89">
        <f>SUM(K38:K39)</f>
        <v>0</v>
      </c>
      <c r="L40" s="90">
        <f t="shared" si="9"/>
        <v>0</v>
      </c>
      <c r="M40" s="91">
        <f t="shared" si="10"/>
        <v>1280</v>
      </c>
      <c r="N40" s="9"/>
    </row>
    <row r="41" spans="1:14" s="15" customFormat="1" ht="14.25" thickBot="1">
      <c r="A41" s="92">
        <v>1</v>
      </c>
      <c r="B41" s="93" t="s">
        <v>73</v>
      </c>
      <c r="C41" s="94">
        <f>C5+C16+C24+C27+C34+C40+C37</f>
        <v>91575</v>
      </c>
      <c r="D41" s="94">
        <f>D5+D16+D24+D27+D34+D40+D37</f>
        <v>28581</v>
      </c>
      <c r="E41" s="94">
        <f>E5+E16+E24+E27+E34+E40+E37</f>
        <v>76876</v>
      </c>
      <c r="F41" s="94">
        <f>F5+F16+F24+F27+F34+F40+F37</f>
        <v>6480</v>
      </c>
      <c r="G41" s="94">
        <f>G5+G16+G24+G27+G34+G40+G37</f>
        <v>4220</v>
      </c>
      <c r="H41" s="94">
        <f>H5+H16+H24+H27+H34+H40+H37</f>
        <v>2393</v>
      </c>
      <c r="I41" s="94">
        <f>I5+I16+I24+I27+I34+I40+I37</f>
        <v>210125</v>
      </c>
      <c r="J41" s="94">
        <f>J5+J16+J24+J27+J34+J40+J37</f>
        <v>25333</v>
      </c>
      <c r="K41" s="94">
        <f>K5+K16+K24+K27+K34+K40+K37</f>
        <v>22799</v>
      </c>
      <c r="L41" s="94">
        <f>L5+L16+L24+L27+L34+L40+L37</f>
        <v>48132</v>
      </c>
      <c r="M41" s="95">
        <f>M5+M16+M24+M27+M34+M40+M37</f>
        <v>258257</v>
      </c>
      <c r="N41" s="14"/>
    </row>
    <row r="42" spans="1:14" s="3" customFormat="1" ht="10.5" customHeight="1">
      <c r="A42" s="62" t="s">
        <v>74</v>
      </c>
      <c r="B42" s="63" t="s">
        <v>75</v>
      </c>
      <c r="C42" s="64">
        <v>26781</v>
      </c>
      <c r="D42" s="64">
        <v>8517</v>
      </c>
      <c r="E42" s="64">
        <v>2032</v>
      </c>
      <c r="F42" s="64"/>
      <c r="G42" s="64"/>
      <c r="H42" s="64"/>
      <c r="I42" s="64">
        <f t="shared" si="8"/>
        <v>37330</v>
      </c>
      <c r="J42" s="64"/>
      <c r="K42" s="64"/>
      <c r="L42" s="64">
        <f t="shared" si="9"/>
        <v>0</v>
      </c>
      <c r="M42" s="77">
        <f t="shared" si="10"/>
        <v>37330</v>
      </c>
      <c r="N42" s="9"/>
    </row>
    <row r="43" spans="1:14" s="3" customFormat="1" ht="10.5" customHeight="1">
      <c r="A43" s="46" t="s">
        <v>76</v>
      </c>
      <c r="B43" s="47" t="s">
        <v>132</v>
      </c>
      <c r="C43" s="48"/>
      <c r="D43" s="48"/>
      <c r="E43" s="48">
        <v>456</v>
      </c>
      <c r="F43" s="48"/>
      <c r="G43" s="48"/>
      <c r="H43" s="48"/>
      <c r="I43" s="48">
        <f t="shared" si="8"/>
        <v>456</v>
      </c>
      <c r="J43" s="48"/>
      <c r="K43" s="48"/>
      <c r="L43" s="64">
        <f t="shared" si="9"/>
        <v>0</v>
      </c>
      <c r="M43" s="77">
        <f t="shared" si="10"/>
        <v>456</v>
      </c>
      <c r="N43" s="9"/>
    </row>
    <row r="44" spans="1:14" s="3" customFormat="1" ht="10.5" customHeight="1">
      <c r="A44" s="46" t="s">
        <v>77</v>
      </c>
      <c r="B44" s="47" t="s">
        <v>78</v>
      </c>
      <c r="C44" s="48"/>
      <c r="D44" s="48"/>
      <c r="E44" s="48">
        <v>506</v>
      </c>
      <c r="F44" s="48"/>
      <c r="G44" s="48"/>
      <c r="H44" s="48"/>
      <c r="I44" s="48">
        <f t="shared" si="8"/>
        <v>506</v>
      </c>
      <c r="J44" s="48"/>
      <c r="K44" s="48"/>
      <c r="L44" s="64">
        <f t="shared" si="9"/>
        <v>0</v>
      </c>
      <c r="M44" s="77">
        <f t="shared" si="10"/>
        <v>506</v>
      </c>
      <c r="N44" s="9"/>
    </row>
    <row r="45" spans="1:14" s="3" customFormat="1" ht="10.5" customHeight="1" thickBot="1">
      <c r="A45" s="78" t="s">
        <v>80</v>
      </c>
      <c r="B45" s="79" t="s">
        <v>79</v>
      </c>
      <c r="C45" s="80"/>
      <c r="D45" s="80"/>
      <c r="E45" s="80">
        <v>5316</v>
      </c>
      <c r="F45" s="80"/>
      <c r="G45" s="80"/>
      <c r="H45" s="80"/>
      <c r="I45" s="80">
        <f t="shared" si="8"/>
        <v>5316</v>
      </c>
      <c r="J45" s="80"/>
      <c r="K45" s="80">
        <v>72</v>
      </c>
      <c r="L45" s="86">
        <f t="shared" si="9"/>
        <v>72</v>
      </c>
      <c r="M45" s="87">
        <f t="shared" si="10"/>
        <v>5388</v>
      </c>
      <c r="N45" s="9"/>
    </row>
    <row r="46" spans="1:14" s="11" customFormat="1" ht="13.5" thickBot="1">
      <c r="A46" s="96">
        <v>2</v>
      </c>
      <c r="B46" s="97" t="s">
        <v>108</v>
      </c>
      <c r="C46" s="98">
        <f aca="true" t="shared" si="12" ref="C46:M46">SUM(C42:C45)</f>
        <v>26781</v>
      </c>
      <c r="D46" s="98">
        <f t="shared" si="12"/>
        <v>8517</v>
      </c>
      <c r="E46" s="98">
        <f t="shared" si="12"/>
        <v>8310</v>
      </c>
      <c r="F46" s="98">
        <f t="shared" si="12"/>
        <v>0</v>
      </c>
      <c r="G46" s="98">
        <f t="shared" si="12"/>
        <v>0</v>
      </c>
      <c r="H46" s="98">
        <f t="shared" si="12"/>
        <v>0</v>
      </c>
      <c r="I46" s="98">
        <f t="shared" si="12"/>
        <v>43608</v>
      </c>
      <c r="J46" s="98">
        <f t="shared" si="12"/>
        <v>0</v>
      </c>
      <c r="K46" s="98">
        <f t="shared" si="12"/>
        <v>72</v>
      </c>
      <c r="L46" s="98">
        <f t="shared" si="12"/>
        <v>72</v>
      </c>
      <c r="M46" s="99">
        <f t="shared" si="12"/>
        <v>43680</v>
      </c>
      <c r="N46" s="14"/>
    </row>
    <row r="47" spans="1:14" s="3" customFormat="1" ht="10.5" customHeight="1">
      <c r="A47" s="41" t="s">
        <v>81</v>
      </c>
      <c r="B47" s="42" t="s">
        <v>82</v>
      </c>
      <c r="C47" s="43">
        <v>67285</v>
      </c>
      <c r="D47" s="43">
        <v>21326</v>
      </c>
      <c r="E47" s="43">
        <v>7370</v>
      </c>
      <c r="F47" s="43">
        <v>475</v>
      </c>
      <c r="G47" s="43"/>
      <c r="H47" s="43"/>
      <c r="I47" s="43">
        <f aca="true" t="shared" si="13" ref="I47:I52">SUM(C47:H47)</f>
        <v>96456</v>
      </c>
      <c r="J47" s="43"/>
      <c r="K47" s="43"/>
      <c r="L47" s="43">
        <f t="shared" si="9"/>
        <v>0</v>
      </c>
      <c r="M47" s="45">
        <f t="shared" si="10"/>
        <v>96456</v>
      </c>
      <c r="N47" s="9"/>
    </row>
    <row r="48" spans="1:14" s="3" customFormat="1" ht="10.5" customHeight="1">
      <c r="A48" s="46" t="s">
        <v>83</v>
      </c>
      <c r="B48" s="47" t="s">
        <v>133</v>
      </c>
      <c r="C48" s="48">
        <v>4787</v>
      </c>
      <c r="D48" s="48">
        <v>1531</v>
      </c>
      <c r="E48" s="48">
        <v>388</v>
      </c>
      <c r="F48" s="48"/>
      <c r="G48" s="48"/>
      <c r="H48" s="48"/>
      <c r="I48" s="48">
        <f t="shared" si="13"/>
        <v>6706</v>
      </c>
      <c r="J48" s="48"/>
      <c r="K48" s="48"/>
      <c r="L48" s="64">
        <f t="shared" si="9"/>
        <v>0</v>
      </c>
      <c r="M48" s="77">
        <f t="shared" si="10"/>
        <v>6706</v>
      </c>
      <c r="N48" s="9"/>
    </row>
    <row r="49" spans="1:14" s="3" customFormat="1" ht="10.5" customHeight="1">
      <c r="A49" s="46" t="s">
        <v>84</v>
      </c>
      <c r="B49" s="47" t="s">
        <v>85</v>
      </c>
      <c r="C49" s="48">
        <v>5707</v>
      </c>
      <c r="D49" s="48">
        <v>1825</v>
      </c>
      <c r="E49" s="48">
        <v>141</v>
      </c>
      <c r="F49" s="48"/>
      <c r="G49" s="48"/>
      <c r="H49" s="48"/>
      <c r="I49" s="48">
        <f t="shared" si="13"/>
        <v>7673</v>
      </c>
      <c r="J49" s="48"/>
      <c r="K49" s="48"/>
      <c r="L49" s="64">
        <f t="shared" si="9"/>
        <v>0</v>
      </c>
      <c r="M49" s="77">
        <f t="shared" si="10"/>
        <v>7673</v>
      </c>
      <c r="N49" s="9"/>
    </row>
    <row r="50" spans="1:14" s="3" customFormat="1" ht="10.5" customHeight="1">
      <c r="A50" s="46" t="s">
        <v>119</v>
      </c>
      <c r="B50" s="47" t="s">
        <v>131</v>
      </c>
      <c r="C50" s="48"/>
      <c r="D50" s="48"/>
      <c r="E50" s="48">
        <v>693</v>
      </c>
      <c r="F50" s="48"/>
      <c r="G50" s="48"/>
      <c r="H50" s="48"/>
      <c r="I50" s="48">
        <f t="shared" si="13"/>
        <v>693</v>
      </c>
      <c r="J50" s="48"/>
      <c r="K50" s="48"/>
      <c r="L50" s="64"/>
      <c r="M50" s="77">
        <f t="shared" si="10"/>
        <v>693</v>
      </c>
      <c r="N50" s="9"/>
    </row>
    <row r="51" spans="1:14" s="3" customFormat="1" ht="10.5" customHeight="1">
      <c r="A51" s="46" t="s">
        <v>86</v>
      </c>
      <c r="B51" s="47" t="s">
        <v>87</v>
      </c>
      <c r="C51" s="48">
        <v>7373</v>
      </c>
      <c r="D51" s="48">
        <v>2396</v>
      </c>
      <c r="E51" s="48">
        <v>8883</v>
      </c>
      <c r="F51" s="48"/>
      <c r="G51" s="48"/>
      <c r="H51" s="48"/>
      <c r="I51" s="48">
        <f t="shared" si="13"/>
        <v>18652</v>
      </c>
      <c r="J51" s="48"/>
      <c r="K51" s="48"/>
      <c r="L51" s="48">
        <f>J51+K51</f>
        <v>0</v>
      </c>
      <c r="M51" s="50">
        <f>I51+L51</f>
        <v>18652</v>
      </c>
      <c r="N51" s="9"/>
    </row>
    <row r="52" spans="1:13" s="16" customFormat="1" ht="12" customHeight="1" thickBot="1">
      <c r="A52" s="52" t="s">
        <v>67</v>
      </c>
      <c r="B52" s="53" t="s">
        <v>118</v>
      </c>
      <c r="C52" s="53">
        <v>8203</v>
      </c>
      <c r="D52" s="53">
        <v>2606</v>
      </c>
      <c r="E52" s="53">
        <v>13287</v>
      </c>
      <c r="F52" s="53"/>
      <c r="G52" s="53"/>
      <c r="H52" s="53"/>
      <c r="I52" s="54">
        <f t="shared" si="13"/>
        <v>24096</v>
      </c>
      <c r="J52" s="53"/>
      <c r="K52" s="53"/>
      <c r="L52" s="54">
        <f>J52+K52</f>
        <v>0</v>
      </c>
      <c r="M52" s="55">
        <f>I52+L52</f>
        <v>24096</v>
      </c>
    </row>
    <row r="53" spans="1:14" s="11" customFormat="1" ht="13.5" thickBot="1">
      <c r="A53" s="96">
        <v>3</v>
      </c>
      <c r="B53" s="97" t="s">
        <v>88</v>
      </c>
      <c r="C53" s="98">
        <f>SUM(C47:C52)</f>
        <v>93355</v>
      </c>
      <c r="D53" s="98">
        <f aca="true" t="shared" si="14" ref="D53:M53">SUM(D47:D52)</f>
        <v>29684</v>
      </c>
      <c r="E53" s="98">
        <f t="shared" si="14"/>
        <v>30762</v>
      </c>
      <c r="F53" s="98">
        <f t="shared" si="14"/>
        <v>475</v>
      </c>
      <c r="G53" s="98">
        <f t="shared" si="14"/>
        <v>0</v>
      </c>
      <c r="H53" s="98">
        <f t="shared" si="14"/>
        <v>0</v>
      </c>
      <c r="I53" s="98">
        <f t="shared" si="14"/>
        <v>154276</v>
      </c>
      <c r="J53" s="98">
        <f t="shared" si="14"/>
        <v>0</v>
      </c>
      <c r="K53" s="98">
        <f t="shared" si="14"/>
        <v>0</v>
      </c>
      <c r="L53" s="98">
        <f t="shared" si="14"/>
        <v>0</v>
      </c>
      <c r="M53" s="99">
        <f t="shared" si="14"/>
        <v>154276</v>
      </c>
      <c r="N53" s="14"/>
    </row>
    <row r="54" spans="1:14" s="3" customFormat="1" ht="10.5" customHeight="1">
      <c r="A54" s="41" t="s">
        <v>89</v>
      </c>
      <c r="B54" s="42" t="s">
        <v>90</v>
      </c>
      <c r="C54" s="43">
        <v>7164</v>
      </c>
      <c r="D54" s="43">
        <v>2335</v>
      </c>
      <c r="E54" s="43">
        <v>2083</v>
      </c>
      <c r="F54" s="43"/>
      <c r="G54" s="43"/>
      <c r="H54" s="43"/>
      <c r="I54" s="43">
        <f>SUM(C54:H54)</f>
        <v>11582</v>
      </c>
      <c r="J54" s="43"/>
      <c r="K54" s="43"/>
      <c r="L54" s="43">
        <f t="shared" si="9"/>
        <v>0</v>
      </c>
      <c r="M54" s="45">
        <f t="shared" si="10"/>
        <v>11582</v>
      </c>
      <c r="N54" s="9"/>
    </row>
    <row r="55" spans="1:14" s="3" customFormat="1" ht="10.5" customHeight="1">
      <c r="A55" s="46" t="s">
        <v>91</v>
      </c>
      <c r="B55" s="47" t="s">
        <v>92</v>
      </c>
      <c r="C55" s="48"/>
      <c r="D55" s="48"/>
      <c r="E55" s="48">
        <v>8013</v>
      </c>
      <c r="F55" s="48"/>
      <c r="G55" s="48"/>
      <c r="H55" s="48"/>
      <c r="I55" s="48">
        <f aca="true" t="shared" si="15" ref="I55:I66">SUM(C55:H55)</f>
        <v>8013</v>
      </c>
      <c r="J55" s="48"/>
      <c r="K55" s="48">
        <v>2799</v>
      </c>
      <c r="L55" s="64">
        <f t="shared" si="9"/>
        <v>2799</v>
      </c>
      <c r="M55" s="77">
        <f t="shared" si="10"/>
        <v>10812</v>
      </c>
      <c r="N55" s="9"/>
    </row>
    <row r="56" spans="1:14" s="3" customFormat="1" ht="10.5" customHeight="1">
      <c r="A56" s="46" t="s">
        <v>93</v>
      </c>
      <c r="B56" s="47" t="s">
        <v>94</v>
      </c>
      <c r="C56" s="48">
        <v>6317</v>
      </c>
      <c r="D56" s="48">
        <v>2034</v>
      </c>
      <c r="E56" s="48">
        <v>2039</v>
      </c>
      <c r="F56" s="48"/>
      <c r="G56" s="48"/>
      <c r="H56" s="48"/>
      <c r="I56" s="48">
        <f t="shared" si="15"/>
        <v>10390</v>
      </c>
      <c r="J56" s="48"/>
      <c r="K56" s="48"/>
      <c r="L56" s="64">
        <f t="shared" si="9"/>
        <v>0</v>
      </c>
      <c r="M56" s="77">
        <f t="shared" si="10"/>
        <v>10390</v>
      </c>
      <c r="N56" s="9"/>
    </row>
    <row r="57" spans="1:14" s="3" customFormat="1" ht="10.5" customHeight="1">
      <c r="A57" s="46" t="s">
        <v>95</v>
      </c>
      <c r="B57" s="47" t="s">
        <v>96</v>
      </c>
      <c r="C57" s="48">
        <v>4849</v>
      </c>
      <c r="D57" s="48">
        <v>1545</v>
      </c>
      <c r="E57" s="48">
        <v>325</v>
      </c>
      <c r="F57" s="48"/>
      <c r="G57" s="48"/>
      <c r="H57" s="48"/>
      <c r="I57" s="48">
        <f t="shared" si="15"/>
        <v>6719</v>
      </c>
      <c r="J57" s="48"/>
      <c r="K57" s="48"/>
      <c r="L57" s="64">
        <f t="shared" si="9"/>
        <v>0</v>
      </c>
      <c r="M57" s="77">
        <f t="shared" si="10"/>
        <v>6719</v>
      </c>
      <c r="N57" s="9"/>
    </row>
    <row r="58" spans="1:14" s="3" customFormat="1" ht="10.5" customHeight="1">
      <c r="A58" s="46" t="s">
        <v>97</v>
      </c>
      <c r="B58" s="47" t="s">
        <v>98</v>
      </c>
      <c r="C58" s="48">
        <v>629</v>
      </c>
      <c r="D58" s="48">
        <v>193</v>
      </c>
      <c r="E58" s="48">
        <v>799</v>
      </c>
      <c r="F58" s="48"/>
      <c r="G58" s="48"/>
      <c r="H58" s="48"/>
      <c r="I58" s="48">
        <f t="shared" si="15"/>
        <v>1621</v>
      </c>
      <c r="J58" s="48"/>
      <c r="K58" s="48"/>
      <c r="L58" s="64">
        <f t="shared" si="9"/>
        <v>0</v>
      </c>
      <c r="M58" s="77">
        <f t="shared" si="10"/>
        <v>1621</v>
      </c>
      <c r="N58" s="9"/>
    </row>
    <row r="59" spans="1:14" s="3" customFormat="1" ht="10.5" customHeight="1" thickBot="1">
      <c r="A59" s="52" t="s">
        <v>99</v>
      </c>
      <c r="B59" s="53" t="s">
        <v>100</v>
      </c>
      <c r="C59" s="54">
        <v>8892</v>
      </c>
      <c r="D59" s="54">
        <v>2836</v>
      </c>
      <c r="E59" s="54">
        <v>2578</v>
      </c>
      <c r="F59" s="54"/>
      <c r="G59" s="54"/>
      <c r="H59" s="54"/>
      <c r="I59" s="54">
        <f t="shared" si="15"/>
        <v>14306</v>
      </c>
      <c r="J59" s="54"/>
      <c r="K59" s="54"/>
      <c r="L59" s="100">
        <f t="shared" si="9"/>
        <v>0</v>
      </c>
      <c r="M59" s="101">
        <f t="shared" si="10"/>
        <v>14306</v>
      </c>
      <c r="N59" s="9"/>
    </row>
    <row r="60" spans="1:14" s="11" customFormat="1" ht="13.5" thickBot="1">
      <c r="A60" s="96">
        <v>4</v>
      </c>
      <c r="B60" s="97" t="s">
        <v>101</v>
      </c>
      <c r="C60" s="98">
        <f aca="true" t="shared" si="16" ref="C60:M60">SUM(C54:C59)</f>
        <v>27851</v>
      </c>
      <c r="D60" s="98">
        <f t="shared" si="16"/>
        <v>8943</v>
      </c>
      <c r="E60" s="98">
        <f t="shared" si="16"/>
        <v>15837</v>
      </c>
      <c r="F60" s="98">
        <f t="shared" si="16"/>
        <v>0</v>
      </c>
      <c r="G60" s="98">
        <f t="shared" si="16"/>
        <v>0</v>
      </c>
      <c r="H60" s="98">
        <f t="shared" si="16"/>
        <v>0</v>
      </c>
      <c r="I60" s="98">
        <f t="shared" si="16"/>
        <v>52631</v>
      </c>
      <c r="J60" s="98">
        <f t="shared" si="16"/>
        <v>0</v>
      </c>
      <c r="K60" s="98">
        <f t="shared" si="16"/>
        <v>2799</v>
      </c>
      <c r="L60" s="98">
        <f t="shared" si="16"/>
        <v>2799</v>
      </c>
      <c r="M60" s="99">
        <f t="shared" si="16"/>
        <v>55430</v>
      </c>
      <c r="N60" s="12"/>
    </row>
    <row r="61" spans="1:14" s="15" customFormat="1" ht="14.25" thickBot="1">
      <c r="A61" s="102">
        <v>5</v>
      </c>
      <c r="B61" s="103" t="s">
        <v>109</v>
      </c>
      <c r="C61" s="104">
        <v>10917</v>
      </c>
      <c r="D61" s="104">
        <v>3406</v>
      </c>
      <c r="E61" s="104">
        <v>2664</v>
      </c>
      <c r="F61" s="104"/>
      <c r="G61" s="104"/>
      <c r="H61" s="104"/>
      <c r="I61" s="104">
        <f t="shared" si="15"/>
        <v>16987</v>
      </c>
      <c r="J61" s="104"/>
      <c r="K61" s="104"/>
      <c r="L61" s="104">
        <f t="shared" si="9"/>
        <v>0</v>
      </c>
      <c r="M61" s="105">
        <f t="shared" si="10"/>
        <v>16987</v>
      </c>
      <c r="N61" s="21"/>
    </row>
    <row r="62" spans="1:14" s="8" customFormat="1" ht="13.5" thickBot="1">
      <c r="A62" s="82"/>
      <c r="B62" s="83" t="s">
        <v>102</v>
      </c>
      <c r="C62" s="84">
        <f aca="true" t="shared" si="17" ref="C62:L62">SUM(C46,C53,C60,C61)</f>
        <v>158904</v>
      </c>
      <c r="D62" s="84">
        <f t="shared" si="17"/>
        <v>50550</v>
      </c>
      <c r="E62" s="84">
        <f t="shared" si="17"/>
        <v>57573</v>
      </c>
      <c r="F62" s="84">
        <f t="shared" si="17"/>
        <v>475</v>
      </c>
      <c r="G62" s="84">
        <f t="shared" si="17"/>
        <v>0</v>
      </c>
      <c r="H62" s="84">
        <f t="shared" si="17"/>
        <v>0</v>
      </c>
      <c r="I62" s="84">
        <f t="shared" si="17"/>
        <v>267502</v>
      </c>
      <c r="J62" s="84">
        <f t="shared" si="17"/>
        <v>0</v>
      </c>
      <c r="K62" s="84">
        <f t="shared" si="17"/>
        <v>2871</v>
      </c>
      <c r="L62" s="84">
        <f t="shared" si="17"/>
        <v>2871</v>
      </c>
      <c r="M62" s="85">
        <f t="shared" si="10"/>
        <v>270373</v>
      </c>
      <c r="N62" s="13"/>
    </row>
    <row r="63" spans="1:14" s="11" customFormat="1" ht="13.5" thickBot="1">
      <c r="A63" s="96"/>
      <c r="B63" s="97" t="s">
        <v>141</v>
      </c>
      <c r="C63" s="98">
        <f aca="true" t="shared" si="18" ref="C63:M63">SUM(C41,C62)</f>
        <v>250479</v>
      </c>
      <c r="D63" s="98">
        <f t="shared" si="18"/>
        <v>79131</v>
      </c>
      <c r="E63" s="98">
        <f t="shared" si="18"/>
        <v>134449</v>
      </c>
      <c r="F63" s="98">
        <f t="shared" si="18"/>
        <v>6955</v>
      </c>
      <c r="G63" s="98">
        <f t="shared" si="18"/>
        <v>4220</v>
      </c>
      <c r="H63" s="98">
        <f t="shared" si="18"/>
        <v>2393</v>
      </c>
      <c r="I63" s="98">
        <f t="shared" si="18"/>
        <v>477627</v>
      </c>
      <c r="J63" s="98">
        <f t="shared" si="18"/>
        <v>25333</v>
      </c>
      <c r="K63" s="98">
        <f t="shared" si="18"/>
        <v>25670</v>
      </c>
      <c r="L63" s="98">
        <f t="shared" si="18"/>
        <v>51003</v>
      </c>
      <c r="M63" s="99">
        <f t="shared" si="18"/>
        <v>528630</v>
      </c>
      <c r="N63" s="12"/>
    </row>
    <row r="64" spans="1:14" s="3" customFormat="1" ht="10.5" customHeight="1">
      <c r="A64" s="62" t="s">
        <v>103</v>
      </c>
      <c r="B64" s="63" t="s">
        <v>104</v>
      </c>
      <c r="C64" s="64">
        <v>14961</v>
      </c>
      <c r="D64" s="64">
        <v>4783</v>
      </c>
      <c r="E64" s="64">
        <v>18404</v>
      </c>
      <c r="F64" s="64"/>
      <c r="G64" s="64"/>
      <c r="H64" s="64"/>
      <c r="I64" s="64">
        <f t="shared" si="15"/>
        <v>38148</v>
      </c>
      <c r="J64" s="64"/>
      <c r="K64" s="64">
        <v>276</v>
      </c>
      <c r="L64" s="64">
        <f t="shared" si="9"/>
        <v>276</v>
      </c>
      <c r="M64" s="77">
        <f t="shared" si="10"/>
        <v>38424</v>
      </c>
      <c r="N64" s="9"/>
    </row>
    <row r="65" spans="1:14" s="3" customFormat="1" ht="10.5" customHeight="1" thickBot="1">
      <c r="A65" s="78" t="s">
        <v>105</v>
      </c>
      <c r="B65" s="79" t="s">
        <v>106</v>
      </c>
      <c r="C65" s="80">
        <v>7073</v>
      </c>
      <c r="D65" s="80">
        <v>2316</v>
      </c>
      <c r="E65" s="80">
        <v>3686</v>
      </c>
      <c r="F65" s="80"/>
      <c r="G65" s="80"/>
      <c r="H65" s="80"/>
      <c r="I65" s="80">
        <f t="shared" si="15"/>
        <v>13075</v>
      </c>
      <c r="J65" s="80"/>
      <c r="K65" s="80"/>
      <c r="L65" s="86">
        <f t="shared" si="9"/>
        <v>0</v>
      </c>
      <c r="M65" s="87">
        <f t="shared" si="10"/>
        <v>13075</v>
      </c>
      <c r="N65" s="13"/>
    </row>
    <row r="66" spans="1:14" s="11" customFormat="1" ht="13.5" thickBot="1">
      <c r="A66" s="96">
        <v>6</v>
      </c>
      <c r="B66" s="97" t="s">
        <v>142</v>
      </c>
      <c r="C66" s="98">
        <f aca="true" t="shared" si="19" ref="C66:H66">SUM(C64:C65)</f>
        <v>22034</v>
      </c>
      <c r="D66" s="98">
        <f t="shared" si="19"/>
        <v>7099</v>
      </c>
      <c r="E66" s="98">
        <f t="shared" si="19"/>
        <v>22090</v>
      </c>
      <c r="F66" s="98">
        <f t="shared" si="19"/>
        <v>0</v>
      </c>
      <c r="G66" s="98">
        <f t="shared" si="19"/>
        <v>0</v>
      </c>
      <c r="H66" s="98">
        <f t="shared" si="19"/>
        <v>0</v>
      </c>
      <c r="I66" s="98">
        <f t="shared" si="15"/>
        <v>51223</v>
      </c>
      <c r="J66" s="98"/>
      <c r="K66" s="98">
        <f>SUM(K64:K65)</f>
        <v>276</v>
      </c>
      <c r="L66" s="98">
        <f t="shared" si="9"/>
        <v>276</v>
      </c>
      <c r="M66" s="85">
        <f t="shared" si="10"/>
        <v>51499</v>
      </c>
      <c r="N66" s="17"/>
    </row>
    <row r="67" spans="1:14" s="15" customFormat="1" ht="14.25" thickBot="1">
      <c r="A67" s="92"/>
      <c r="B67" s="93" t="s">
        <v>107</v>
      </c>
      <c r="C67" s="94">
        <f>C63+C66</f>
        <v>272513</v>
      </c>
      <c r="D67" s="94">
        <f aca="true" t="shared" si="20" ref="D67:K67">D63+D66</f>
        <v>86230</v>
      </c>
      <c r="E67" s="94">
        <f t="shared" si="20"/>
        <v>156539</v>
      </c>
      <c r="F67" s="94">
        <f t="shared" si="20"/>
        <v>6955</v>
      </c>
      <c r="G67" s="94">
        <f t="shared" si="20"/>
        <v>4220</v>
      </c>
      <c r="H67" s="94">
        <f t="shared" si="20"/>
        <v>2393</v>
      </c>
      <c r="I67" s="94">
        <f t="shared" si="20"/>
        <v>528850</v>
      </c>
      <c r="J67" s="94">
        <f t="shared" si="20"/>
        <v>25333</v>
      </c>
      <c r="K67" s="94">
        <f t="shared" si="20"/>
        <v>25946</v>
      </c>
      <c r="L67" s="94">
        <f t="shared" si="9"/>
        <v>51279</v>
      </c>
      <c r="M67" s="106">
        <f t="shared" si="10"/>
        <v>580129</v>
      </c>
      <c r="N67" s="18"/>
    </row>
    <row r="68" spans="3:14" s="3" customFormat="1" ht="12.7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3:13" s="3" customFormat="1" ht="12.7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3:13" s="3" customFormat="1" ht="12.7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="3" customFormat="1" ht="12.75">
      <c r="M71" s="19"/>
    </row>
    <row r="72" s="3" customFormat="1" ht="12.75"/>
    <row r="73" s="3" customFormat="1" ht="12.75"/>
    <row r="74" s="3" customFormat="1" ht="12.75"/>
    <row r="75" s="3" customFormat="1" ht="12.75"/>
  </sheetData>
  <mergeCells count="2">
    <mergeCell ref="A1:M1"/>
    <mergeCell ref="C2:L2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2006-01-26T12:12:36Z</cp:lastPrinted>
  <dcterms:created xsi:type="dcterms:W3CDTF">2003-02-14T09:32:56Z</dcterms:created>
  <dcterms:modified xsi:type="dcterms:W3CDTF">2005-01-23T10:26:35Z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