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<sst xmlns="http://schemas.openxmlformats.org/spreadsheetml/2006/main" count="156" uniqueCount="153">
  <si>
    <t>Cím</t>
  </si>
  <si>
    <t>Intézmény</t>
  </si>
  <si>
    <t>Feladat</t>
  </si>
  <si>
    <t>Szem.jell.</t>
  </si>
  <si>
    <t xml:space="preserve">Dologi </t>
  </si>
  <si>
    <t>kiadás</t>
  </si>
  <si>
    <t>kiad.</t>
  </si>
  <si>
    <t>járulék</t>
  </si>
  <si>
    <t>ellátás</t>
  </si>
  <si>
    <t>átadás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</si>
  <si>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</si>
  <si>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</si>
  <si>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</si>
  <si>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</si>
  <si>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</si>
  <si>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</si>
  <si>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</si>
  <si>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</si>
  <si>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</si>
  <si>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</si>
  <si>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</si>
  <si>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</si>
  <si>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</si>
  <si>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</si>
  <si>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</si>
  <si>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</si>
  <si>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</si>
  <si>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</si>
  <si>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</si>
  <si>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</si>
  <si>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</si>
  <si>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</si>
  <si>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</si>
  <si>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</si>
  <si>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</si>
  <si>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</si>
  <si>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</si>
  <si>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</si>
  <si>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</si>
  <si>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</si>
  <si>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</si>
  <si>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</si>
  <si>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</si>
  <si>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</si>
  <si>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</si>
  <si>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</si>
  <si>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</si>
  <si>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</si>
  <si>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</si>
  <si>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</si>
  <si>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</si>
  <si>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</si>
  <si>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</si>
  <si>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</si>
  <si>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</si>
  <si>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</si>
  <si>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</si>
  <si>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</si>
  <si>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</si>
  <si>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</si>
  <si>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</si>
  <si>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</si>
  <si>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1 6 1 </t>
  </si>
  <si>
    <t>Műszaki csoport</t>
  </si>
  <si>
    <t>1 6 2</t>
  </si>
  <si>
    <t>Gépjármű üzemeltetés</t>
  </si>
  <si>
    <t>1 6 3</t>
  </si>
  <si>
    <t>Konyha</t>
  </si>
  <si>
    <t xml:space="preserve">1 6 </t>
  </si>
  <si>
    <t>Közvetett kiadás összesen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</si>
  <si>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</si>
  <si>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</si>
  <si>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</si>
  <si>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</si>
  <si>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</si>
  <si>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</si>
  <si>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</si>
  <si>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</si>
  <si>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</si>
  <si>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</si>
  <si>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</si>
  <si>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</si>
  <si>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</si>
  <si>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</si>
  <si>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</si>
  <si>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</si>
  <si>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</si>
  <si>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</si>
  <si>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</si>
  <si>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</si>
  <si>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</si>
  <si>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</si>
  <si>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</si>
  <si>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</si>
  <si>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</si>
  <si>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</si>
  <si>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</si>
  <si>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</si>
  <si>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</si>
  <si>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</si>
  <si>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</si>
  <si>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</si>
  <si>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</si>
  <si>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</si>
  <si>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</si>
  <si>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</si>
  <si>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</si>
  <si>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</si>
  <si>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</si>
  <si>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</si>
  <si>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</si>
  <si>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</si>
  <si>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</si>
  <si>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</si>
  <si>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</si>
  <si>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 xml:space="preserve">Műv.Köz.és Könyvt.ö. </t>
  </si>
  <si>
    <t>Polg.Hiv. mindössz.</t>
  </si>
  <si>
    <t>1000 Ft-ban</t>
  </si>
  <si>
    <t>alcím</t>
  </si>
  <si>
    <t>Helyi közutak létesítés</t>
  </si>
  <si>
    <t>Pénze.</t>
  </si>
  <si>
    <t>Munka.a.</t>
  </si>
  <si>
    <t>Fejlesz.</t>
  </si>
  <si>
    <t>össz.</t>
  </si>
  <si>
    <t>tart.</t>
  </si>
  <si>
    <t>fejl.kiad.</t>
  </si>
  <si>
    <t>Mind.</t>
  </si>
  <si>
    <t>Pénzb.</t>
  </si>
  <si>
    <t>Eredeti</t>
  </si>
  <si>
    <t>többlet</t>
  </si>
  <si>
    <t>előir.</t>
  </si>
  <si>
    <t>Hitel</t>
  </si>
  <si>
    <t>törl.</t>
  </si>
  <si>
    <t>2006. évi</t>
  </si>
  <si>
    <t>Rendszeres  szoc.pénzbeni ellát.</t>
  </si>
  <si>
    <t>Rendszeres gyermv.pénzb.</t>
  </si>
  <si>
    <t>Eseti pénzbeni  szoc.ellát.</t>
  </si>
  <si>
    <t>1 3 4</t>
  </si>
  <si>
    <t>Esetei  pénzb. gyv.ellátás</t>
  </si>
  <si>
    <t>1 3 53</t>
  </si>
  <si>
    <t>1 3 6</t>
  </si>
  <si>
    <t xml:space="preserve">2007. évi kiadások </t>
  </si>
  <si>
    <t>2007. évi</t>
  </si>
  <si>
    <t>Finanszírozási műveletek</t>
  </si>
  <si>
    <t>Sajátos nev. igényű óvodai ellát.</t>
  </si>
  <si>
    <t>Sajátos nev. igényű tan. ell.</t>
  </si>
  <si>
    <t xml:space="preserve">Fejl. </t>
  </si>
  <si>
    <t>tartalék</t>
  </si>
  <si>
    <t>M.hitel</t>
  </si>
  <si>
    <t>visszafiz</t>
  </si>
  <si>
    <t>1 5 7</t>
  </si>
  <si>
    <t>Köt.</t>
  </si>
  <si>
    <t>3. számú melléklet a  2 /2007. (II.16. )sz. költségvetési rendelethez Rétság Város Önkormányzat 2007. évi kiadásai szakfeladatonként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</si>
</sst>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2" borderId="15" xfId="0" applyNumberFormat="1" applyFont="1" applyFill="1" applyBorder="1" applyAlignment="1">
      <alignment horizontal="center"/>
    </xf>
    <xf numFmtId="3" fontId="8" fillId="2" borderId="16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/>
    </xf>
    <xf numFmtId="3" fontId="8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6" xfId="0" applyNumberFormat="1" applyFont="1" applyBorder="1" applyAlignment="1">
      <alignment horizontal="left"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8" fillId="0" borderId="24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/>
    </xf>
    <xf numFmtId="3" fontId="8" fillId="2" borderId="26" xfId="0" applyNumberFormat="1" applyFont="1" applyFill="1" applyBorder="1" applyAlignment="1">
      <alignment horizontal="center"/>
    </xf>
    <xf numFmtId="3" fontId="8" fillId="0" borderId="27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2" borderId="37" xfId="0" applyNumberFormat="1" applyFont="1" applyFill="1" applyBorder="1" applyAlignment="1">
      <alignment horizontal="center"/>
    </xf>
    <xf numFmtId="3" fontId="9" fillId="0" borderId="28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2" borderId="40" xfId="0" applyNumberFormat="1" applyFont="1" applyFill="1" applyBorder="1" applyAlignment="1">
      <alignment horizontal="center"/>
    </xf>
    <xf numFmtId="3" fontId="9" fillId="0" borderId="41" xfId="0" applyNumberFormat="1" applyFont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45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8" fillId="2" borderId="23" xfId="0" applyNumberFormat="1" applyFont="1" applyFill="1" applyBorder="1" applyAlignment="1">
      <alignment horizontal="center"/>
    </xf>
    <xf numFmtId="3" fontId="8" fillId="2" borderId="46" xfId="0" applyNumberFormat="1" applyFont="1" applyFill="1" applyBorder="1" applyAlignment="1">
      <alignment horizontal="center"/>
    </xf>
    <xf numFmtId="3" fontId="8" fillId="2" borderId="47" xfId="0" applyNumberFormat="1" applyFont="1" applyFill="1" applyBorder="1" applyAlignment="1">
      <alignment horizontal="center"/>
    </xf>
    <xf numFmtId="3" fontId="9" fillId="0" borderId="48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="125" zoomScaleNormal="125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0" customWidth="1"/>
    <col min="2" max="2" width="20.7109375" style="0" customWidth="1"/>
    <col min="3" max="3" width="7.28125" style="0" customWidth="1"/>
    <col min="4" max="4" width="7.421875" style="0" customWidth="1"/>
    <col min="5" max="5" width="8.140625" style="0" customWidth="1"/>
    <col min="6" max="6" width="6.00390625" style="0" customWidth="1"/>
    <col min="7" max="7" width="5.57421875" style="0" customWidth="1"/>
    <col min="8" max="8" width="7.421875" style="0" customWidth="1"/>
    <col min="9" max="9" width="6.57421875" style="0" customWidth="1"/>
    <col min="10" max="10" width="8.00390625" style="0" customWidth="1"/>
    <col min="11" max="11" width="6.28125" style="0" bestFit="1" customWidth="1"/>
    <col min="12" max="12" width="6.7109375" style="0" customWidth="1"/>
    <col min="13" max="13" width="8.421875" style="0" customWidth="1"/>
    <col min="14" max="14" width="7.140625" style="0" customWidth="1"/>
    <col min="15" max="15" width="10.140625" style="0" customWidth="1"/>
    <col min="17" max="17" width="7.421875" style="6" customWidth="1"/>
  </cols>
  <sheetData>
    <row r="1" spans="1:17" ht="12.75">
      <c r="A1" s="78" t="s">
        <v>152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3.5" thickBot="1">
      <c r="A2" s="29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82" t="s">
        <v>117</v>
      </c>
      <c r="P2" s="82"/>
      <c r="Q2" s="82"/>
    </row>
    <row r="3" spans="1:17" s="1" customFormat="1" ht="12" customHeight="1" thickBot="1">
      <c r="A3" s="33" t="s">
        <v>0</v>
      </c>
      <c r="B3" s="34" t="s">
        <v>1</v>
      </c>
      <c r="C3" s="79" t="s">
        <v>141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34" t="s">
        <v>133</v>
      </c>
      <c r="Q3" s="35" t="s">
        <v>142</v>
      </c>
    </row>
    <row r="4" spans="1:17" s="1" customFormat="1" ht="12" customHeight="1">
      <c r="A4" s="22" t="s">
        <v>118</v>
      </c>
      <c r="B4" s="21" t="s">
        <v>2</v>
      </c>
      <c r="C4" s="21" t="s">
        <v>3</v>
      </c>
      <c r="D4" s="20" t="s">
        <v>121</v>
      </c>
      <c r="E4" s="21" t="s">
        <v>4</v>
      </c>
      <c r="F4" s="20" t="s">
        <v>127</v>
      </c>
      <c r="G4" s="21" t="s">
        <v>120</v>
      </c>
      <c r="H4" s="22" t="s">
        <v>151</v>
      </c>
      <c r="I4" s="22" t="s">
        <v>148</v>
      </c>
      <c r="J4" s="22" t="s">
        <v>11</v>
      </c>
      <c r="K4" s="67" t="s">
        <v>131</v>
      </c>
      <c r="L4" s="23" t="s">
        <v>146</v>
      </c>
      <c r="M4" s="20" t="s">
        <v>122</v>
      </c>
      <c r="N4" s="21" t="s">
        <v>125</v>
      </c>
      <c r="O4" s="22" t="s">
        <v>126</v>
      </c>
      <c r="P4" s="21" t="s">
        <v>128</v>
      </c>
      <c r="Q4" s="19" t="s">
        <v>129</v>
      </c>
    </row>
    <row r="5" spans="1:17" s="1" customFormat="1" ht="12" customHeight="1" thickBot="1">
      <c r="A5" s="22"/>
      <c r="B5" s="21"/>
      <c r="C5" s="21" t="s">
        <v>6</v>
      </c>
      <c r="D5" s="20" t="s">
        <v>7</v>
      </c>
      <c r="E5" s="21" t="s">
        <v>5</v>
      </c>
      <c r="F5" s="20" t="s">
        <v>8</v>
      </c>
      <c r="G5" s="21" t="s">
        <v>9</v>
      </c>
      <c r="H5" s="22" t="s">
        <v>124</v>
      </c>
      <c r="I5" s="22" t="s">
        <v>149</v>
      </c>
      <c r="J5" s="22" t="s">
        <v>12</v>
      </c>
      <c r="K5" s="52" t="s">
        <v>132</v>
      </c>
      <c r="L5" s="23" t="s">
        <v>147</v>
      </c>
      <c r="M5" s="20" t="s">
        <v>5</v>
      </c>
      <c r="N5" s="21" t="s">
        <v>123</v>
      </c>
      <c r="O5" s="72" t="s">
        <v>123</v>
      </c>
      <c r="P5" s="21" t="s">
        <v>130</v>
      </c>
      <c r="Q5" s="19" t="s">
        <v>130</v>
      </c>
    </row>
    <row r="6" spans="1:17" s="9" customFormat="1" ht="13.5" thickBot="1">
      <c r="A6" s="36" t="s">
        <v>21</v>
      </c>
      <c r="B6" s="7" t="s">
        <v>51</v>
      </c>
      <c r="C6" s="7">
        <v>71741</v>
      </c>
      <c r="D6" s="7">
        <v>22059</v>
      </c>
      <c r="E6" s="7">
        <v>12925</v>
      </c>
      <c r="F6" s="7"/>
      <c r="G6" s="7"/>
      <c r="H6" s="7">
        <v>572</v>
      </c>
      <c r="I6" s="7"/>
      <c r="J6" s="7">
        <f>SUM(C6:I6)</f>
        <v>107297</v>
      </c>
      <c r="K6" s="7"/>
      <c r="L6" s="7"/>
      <c r="M6" s="7">
        <v>240</v>
      </c>
      <c r="N6" s="7">
        <f>K6+M6</f>
        <v>240</v>
      </c>
      <c r="O6" s="66">
        <f>J6+N6</f>
        <v>107537</v>
      </c>
      <c r="P6" s="8">
        <v>104905</v>
      </c>
      <c r="Q6" s="53">
        <f>O6-P6</f>
        <v>2632</v>
      </c>
    </row>
    <row r="7" spans="1:17" ht="12.75">
      <c r="A7" s="37" t="s">
        <v>22</v>
      </c>
      <c r="B7" s="10" t="s">
        <v>13</v>
      </c>
      <c r="C7" s="10"/>
      <c r="D7" s="10"/>
      <c r="E7" s="10">
        <v>7056</v>
      </c>
      <c r="F7" s="10"/>
      <c r="G7" s="10"/>
      <c r="H7" s="10"/>
      <c r="I7" s="10"/>
      <c r="J7" s="10">
        <f>SUM(C7:I7)</f>
        <v>7056</v>
      </c>
      <c r="K7" s="10"/>
      <c r="L7" s="10"/>
      <c r="M7" s="10"/>
      <c r="N7" s="10">
        <f>K7+M7</f>
        <v>0</v>
      </c>
      <c r="O7" s="10">
        <f aca="true" t="shared" si="0" ref="O7:O34">J7+N7</f>
        <v>7056</v>
      </c>
      <c r="P7" s="12">
        <v>7575</v>
      </c>
      <c r="Q7" s="68">
        <f aca="true" t="shared" si="1" ref="Q7:Q66">O7-P7</f>
        <v>-519</v>
      </c>
    </row>
    <row r="8" spans="1:17" ht="12.75">
      <c r="A8" s="38" t="s">
        <v>23</v>
      </c>
      <c r="B8" s="13" t="s">
        <v>10</v>
      </c>
      <c r="C8" s="13"/>
      <c r="D8" s="13"/>
      <c r="E8" s="13">
        <v>524</v>
      </c>
      <c r="F8" s="13"/>
      <c r="G8" s="13"/>
      <c r="H8" s="13">
        <v>72</v>
      </c>
      <c r="I8" s="13"/>
      <c r="J8" s="10">
        <f aca="true" t="shared" si="2" ref="J8:J16">SUM(C8:I8)</f>
        <v>596</v>
      </c>
      <c r="K8" s="13"/>
      <c r="L8" s="13"/>
      <c r="M8" s="13"/>
      <c r="N8" s="10">
        <f aca="true" t="shared" si="3" ref="N8:N14">K8+M8</f>
        <v>0</v>
      </c>
      <c r="O8" s="13">
        <f t="shared" si="0"/>
        <v>596</v>
      </c>
      <c r="P8" s="14">
        <v>509</v>
      </c>
      <c r="Q8" s="63">
        <f t="shared" si="1"/>
        <v>87</v>
      </c>
    </row>
    <row r="9" spans="1:17" ht="12.75">
      <c r="A9" s="38" t="s">
        <v>24</v>
      </c>
      <c r="B9" s="13" t="s">
        <v>14</v>
      </c>
      <c r="C9" s="13"/>
      <c r="D9" s="13"/>
      <c r="E9" s="13">
        <v>2862</v>
      </c>
      <c r="F9" s="13"/>
      <c r="G9" s="13">
        <v>100</v>
      </c>
      <c r="H9" s="13"/>
      <c r="I9" s="13"/>
      <c r="J9" s="10">
        <f t="shared" si="2"/>
        <v>2962</v>
      </c>
      <c r="K9" s="13"/>
      <c r="L9" s="13"/>
      <c r="M9" s="13">
        <v>5721</v>
      </c>
      <c r="N9" s="10">
        <f t="shared" si="3"/>
        <v>5721</v>
      </c>
      <c r="O9" s="13">
        <f t="shared" si="0"/>
        <v>8683</v>
      </c>
      <c r="P9" s="14">
        <v>15092</v>
      </c>
      <c r="Q9" s="63">
        <f t="shared" si="1"/>
        <v>-6409</v>
      </c>
    </row>
    <row r="10" spans="1:17" s="3" customFormat="1" ht="12.75">
      <c r="A10" s="38" t="s">
        <v>25</v>
      </c>
      <c r="B10" s="39" t="s">
        <v>119</v>
      </c>
      <c r="C10" s="13"/>
      <c r="D10" s="13"/>
      <c r="E10" s="13"/>
      <c r="F10" s="13"/>
      <c r="G10" s="13"/>
      <c r="H10" s="13"/>
      <c r="I10" s="13"/>
      <c r="J10" s="10">
        <f t="shared" si="2"/>
        <v>0</v>
      </c>
      <c r="K10" s="13"/>
      <c r="L10" s="13"/>
      <c r="M10" s="13"/>
      <c r="N10" s="10">
        <f t="shared" si="3"/>
        <v>0</v>
      </c>
      <c r="O10" s="13">
        <f t="shared" si="0"/>
        <v>0</v>
      </c>
      <c r="P10" s="14">
        <v>3838</v>
      </c>
      <c r="Q10" s="63">
        <f t="shared" si="1"/>
        <v>-3838</v>
      </c>
    </row>
    <row r="11" spans="1:17" ht="12.75">
      <c r="A11" s="38" t="s">
        <v>26</v>
      </c>
      <c r="B11" s="13" t="s">
        <v>15</v>
      </c>
      <c r="C11" s="13">
        <v>12501</v>
      </c>
      <c r="D11" s="13">
        <v>4375</v>
      </c>
      <c r="E11" s="13">
        <v>1596</v>
      </c>
      <c r="F11" s="13"/>
      <c r="G11" s="13"/>
      <c r="H11" s="13">
        <v>180</v>
      </c>
      <c r="I11" s="13"/>
      <c r="J11" s="10">
        <f t="shared" si="2"/>
        <v>18652</v>
      </c>
      <c r="K11" s="13"/>
      <c r="L11" s="13">
        <v>59384</v>
      </c>
      <c r="M11" s="13">
        <v>1000</v>
      </c>
      <c r="N11" s="10">
        <f>K11+M11+L11</f>
        <v>60384</v>
      </c>
      <c r="O11" s="13">
        <f t="shared" si="0"/>
        <v>79036</v>
      </c>
      <c r="P11" s="14">
        <v>23454</v>
      </c>
      <c r="Q11" s="63">
        <f t="shared" si="1"/>
        <v>55582</v>
      </c>
    </row>
    <row r="12" spans="1:17" ht="12.75">
      <c r="A12" s="38" t="s">
        <v>27</v>
      </c>
      <c r="B12" s="13" t="s">
        <v>16</v>
      </c>
      <c r="C12" s="13"/>
      <c r="D12" s="13"/>
      <c r="E12" s="13">
        <v>585</v>
      </c>
      <c r="F12" s="13"/>
      <c r="G12" s="13"/>
      <c r="H12" s="13"/>
      <c r="I12" s="13"/>
      <c r="J12" s="10">
        <f t="shared" si="2"/>
        <v>585</v>
      </c>
      <c r="K12" s="13"/>
      <c r="L12" s="13"/>
      <c r="M12" s="13"/>
      <c r="N12" s="10">
        <f t="shared" si="3"/>
        <v>0</v>
      </c>
      <c r="O12" s="13">
        <f t="shared" si="0"/>
        <v>585</v>
      </c>
      <c r="P12" s="14">
        <v>577</v>
      </c>
      <c r="Q12" s="63">
        <f t="shared" si="1"/>
        <v>8</v>
      </c>
    </row>
    <row r="13" spans="1:17" ht="12.75">
      <c r="A13" s="38" t="s">
        <v>28</v>
      </c>
      <c r="B13" s="13" t="s">
        <v>17</v>
      </c>
      <c r="C13" s="13">
        <v>384</v>
      </c>
      <c r="D13" s="13">
        <v>111</v>
      </c>
      <c r="E13" s="13">
        <v>315</v>
      </c>
      <c r="F13" s="13"/>
      <c r="G13" s="13"/>
      <c r="H13" s="13"/>
      <c r="I13" s="13"/>
      <c r="J13" s="10">
        <f t="shared" si="2"/>
        <v>810</v>
      </c>
      <c r="K13" s="13"/>
      <c r="L13" s="13"/>
      <c r="M13" s="13"/>
      <c r="N13" s="10">
        <f t="shared" si="3"/>
        <v>0</v>
      </c>
      <c r="O13" s="13">
        <f t="shared" si="0"/>
        <v>810</v>
      </c>
      <c r="P13" s="14">
        <v>2098</v>
      </c>
      <c r="Q13" s="63">
        <f t="shared" si="1"/>
        <v>-1288</v>
      </c>
    </row>
    <row r="14" spans="1:17" ht="12.75">
      <c r="A14" s="38" t="s">
        <v>29</v>
      </c>
      <c r="B14" s="13" t="s">
        <v>18</v>
      </c>
      <c r="C14" s="13"/>
      <c r="D14" s="13"/>
      <c r="E14" s="13">
        <v>5740</v>
      </c>
      <c r="F14" s="13"/>
      <c r="G14" s="13"/>
      <c r="H14" s="13"/>
      <c r="I14" s="13"/>
      <c r="J14" s="10">
        <f t="shared" si="2"/>
        <v>5740</v>
      </c>
      <c r="K14" s="13">
        <v>12000</v>
      </c>
      <c r="L14" s="13"/>
      <c r="M14" s="13"/>
      <c r="N14" s="10">
        <f t="shared" si="3"/>
        <v>12000</v>
      </c>
      <c r="O14" s="13">
        <f t="shared" si="0"/>
        <v>17740</v>
      </c>
      <c r="P14" s="14">
        <v>18800</v>
      </c>
      <c r="Q14" s="63">
        <f t="shared" si="1"/>
        <v>-1060</v>
      </c>
    </row>
    <row r="15" spans="1:17" ht="12.75">
      <c r="A15" s="38" t="s">
        <v>30</v>
      </c>
      <c r="B15" s="13" t="s">
        <v>19</v>
      </c>
      <c r="C15" s="13">
        <v>15</v>
      </c>
      <c r="D15" s="13">
        <v>4</v>
      </c>
      <c r="E15" s="13"/>
      <c r="F15" s="13"/>
      <c r="G15" s="13"/>
      <c r="H15" s="13"/>
      <c r="I15" s="13"/>
      <c r="J15" s="10">
        <f t="shared" si="2"/>
        <v>19</v>
      </c>
      <c r="K15" s="13"/>
      <c r="L15" s="13"/>
      <c r="M15" s="13"/>
      <c r="N15" s="10">
        <f aca="true" t="shared" si="4" ref="N15:N34">K15+M15</f>
        <v>0</v>
      </c>
      <c r="O15" s="13">
        <f t="shared" si="0"/>
        <v>19</v>
      </c>
      <c r="P15" s="14">
        <v>19</v>
      </c>
      <c r="Q15" s="63">
        <f t="shared" si="1"/>
        <v>0</v>
      </c>
    </row>
    <row r="16" spans="1:17" ht="13.5" thickBot="1">
      <c r="A16" s="40" t="s">
        <v>31</v>
      </c>
      <c r="B16" s="15" t="s">
        <v>61</v>
      </c>
      <c r="C16" s="15"/>
      <c r="D16" s="15"/>
      <c r="E16" s="15">
        <v>1090</v>
      </c>
      <c r="F16" s="15"/>
      <c r="G16" s="15"/>
      <c r="H16" s="15"/>
      <c r="I16" s="15"/>
      <c r="J16" s="10">
        <f t="shared" si="2"/>
        <v>1090</v>
      </c>
      <c r="K16" s="15"/>
      <c r="L16" s="15"/>
      <c r="M16" s="15"/>
      <c r="N16" s="11">
        <f t="shared" si="4"/>
        <v>0</v>
      </c>
      <c r="O16" s="11">
        <f t="shared" si="0"/>
        <v>1090</v>
      </c>
      <c r="P16" s="16">
        <v>1860</v>
      </c>
      <c r="Q16" s="69">
        <f t="shared" si="1"/>
        <v>-770</v>
      </c>
    </row>
    <row r="17" spans="1:17" s="4" customFormat="1" ht="13.5" thickBot="1">
      <c r="A17" s="42" t="s">
        <v>32</v>
      </c>
      <c r="B17" s="18" t="s">
        <v>20</v>
      </c>
      <c r="C17" s="18">
        <f aca="true" t="shared" si="5" ref="C17:P17">SUM(C7:C16)</f>
        <v>12900</v>
      </c>
      <c r="D17" s="18">
        <f t="shared" si="5"/>
        <v>4490</v>
      </c>
      <c r="E17" s="18">
        <f t="shared" si="5"/>
        <v>19768</v>
      </c>
      <c r="F17" s="18">
        <f t="shared" si="5"/>
        <v>0</v>
      </c>
      <c r="G17" s="18">
        <f t="shared" si="5"/>
        <v>100</v>
      </c>
      <c r="H17" s="18">
        <f t="shared" si="5"/>
        <v>252</v>
      </c>
      <c r="I17" s="18">
        <f t="shared" si="5"/>
        <v>0</v>
      </c>
      <c r="J17" s="18">
        <f t="shared" si="5"/>
        <v>37510</v>
      </c>
      <c r="K17" s="18">
        <f t="shared" si="5"/>
        <v>12000</v>
      </c>
      <c r="L17" s="18">
        <f t="shared" si="5"/>
        <v>59384</v>
      </c>
      <c r="M17" s="18">
        <f>SUM(M7:M16)</f>
        <v>6721</v>
      </c>
      <c r="N17" s="18">
        <f t="shared" si="5"/>
        <v>78105</v>
      </c>
      <c r="O17" s="18">
        <f t="shared" si="5"/>
        <v>115615</v>
      </c>
      <c r="P17" s="50">
        <f t="shared" si="5"/>
        <v>73822</v>
      </c>
      <c r="Q17" s="53">
        <f t="shared" si="1"/>
        <v>41793</v>
      </c>
    </row>
    <row r="18" spans="1:17" ht="10.5" customHeight="1">
      <c r="A18" s="37" t="s">
        <v>33</v>
      </c>
      <c r="B18" s="10" t="s">
        <v>134</v>
      </c>
      <c r="C18" s="10"/>
      <c r="D18" s="10">
        <v>106</v>
      </c>
      <c r="E18" s="10"/>
      <c r="F18" s="10">
        <v>2197</v>
      </c>
      <c r="G18" s="10"/>
      <c r="H18" s="10"/>
      <c r="I18" s="10"/>
      <c r="J18" s="10">
        <f aca="true" t="shared" si="6" ref="J18:J23">SUM(C18:I18)</f>
        <v>2303</v>
      </c>
      <c r="K18" s="10"/>
      <c r="L18" s="10"/>
      <c r="M18" s="10"/>
      <c r="N18" s="10">
        <f t="shared" si="4"/>
        <v>0</v>
      </c>
      <c r="O18" s="10">
        <f t="shared" si="0"/>
        <v>2303</v>
      </c>
      <c r="P18" s="12">
        <v>1599</v>
      </c>
      <c r="Q18" s="68">
        <f t="shared" si="1"/>
        <v>704</v>
      </c>
    </row>
    <row r="19" spans="1:17" ht="10.5" customHeight="1">
      <c r="A19" s="38" t="s">
        <v>34</v>
      </c>
      <c r="B19" s="13" t="s">
        <v>135</v>
      </c>
      <c r="C19" s="13"/>
      <c r="D19" s="13"/>
      <c r="E19" s="13">
        <v>48</v>
      </c>
      <c r="F19" s="13">
        <v>825</v>
      </c>
      <c r="G19" s="13"/>
      <c r="H19" s="13"/>
      <c r="I19" s="13"/>
      <c r="J19" s="10">
        <f t="shared" si="6"/>
        <v>873</v>
      </c>
      <c r="K19" s="13"/>
      <c r="L19" s="13"/>
      <c r="M19" s="13"/>
      <c r="N19" s="10">
        <f t="shared" si="4"/>
        <v>0</v>
      </c>
      <c r="O19" s="13">
        <f t="shared" si="0"/>
        <v>873</v>
      </c>
      <c r="P19" s="14">
        <v>622</v>
      </c>
      <c r="Q19" s="63">
        <f t="shared" si="1"/>
        <v>251</v>
      </c>
    </row>
    <row r="20" spans="1:17" ht="10.5" customHeight="1">
      <c r="A20" s="38" t="s">
        <v>35</v>
      </c>
      <c r="B20" s="13" t="s">
        <v>136</v>
      </c>
      <c r="C20" s="13"/>
      <c r="D20" s="13"/>
      <c r="E20" s="13"/>
      <c r="F20" s="13">
        <v>1735</v>
      </c>
      <c r="G20" s="13"/>
      <c r="H20" s="13"/>
      <c r="I20" s="13"/>
      <c r="J20" s="10">
        <f t="shared" si="6"/>
        <v>1735</v>
      </c>
      <c r="K20" s="13"/>
      <c r="L20" s="13"/>
      <c r="M20" s="13"/>
      <c r="N20" s="10">
        <f t="shared" si="4"/>
        <v>0</v>
      </c>
      <c r="O20" s="13">
        <f t="shared" si="0"/>
        <v>1735</v>
      </c>
      <c r="P20" s="14">
        <v>1800</v>
      </c>
      <c r="Q20" s="63">
        <f t="shared" si="1"/>
        <v>-65</v>
      </c>
    </row>
    <row r="21" spans="1:17" ht="10.5" customHeight="1">
      <c r="A21" s="38" t="s">
        <v>137</v>
      </c>
      <c r="B21" s="13" t="s">
        <v>138</v>
      </c>
      <c r="C21" s="13"/>
      <c r="D21" s="13"/>
      <c r="E21" s="13"/>
      <c r="F21" s="13">
        <v>2550</v>
      </c>
      <c r="G21" s="13"/>
      <c r="H21" s="13"/>
      <c r="I21" s="13"/>
      <c r="J21" s="10">
        <f t="shared" si="6"/>
        <v>2550</v>
      </c>
      <c r="K21" s="13"/>
      <c r="L21" s="13"/>
      <c r="M21" s="13"/>
      <c r="N21" s="10">
        <f t="shared" si="4"/>
        <v>0</v>
      </c>
      <c r="O21" s="13">
        <f t="shared" si="0"/>
        <v>2550</v>
      </c>
      <c r="P21" s="14">
        <v>2150</v>
      </c>
      <c r="Q21" s="63">
        <f t="shared" si="1"/>
        <v>400</v>
      </c>
    </row>
    <row r="22" spans="1:17" ht="10.5" customHeight="1">
      <c r="A22" s="38" t="s">
        <v>139</v>
      </c>
      <c r="B22" s="13" t="s">
        <v>36</v>
      </c>
      <c r="C22" s="13">
        <v>1195</v>
      </c>
      <c r="D22" s="13">
        <v>384</v>
      </c>
      <c r="E22" s="13">
        <v>92</v>
      </c>
      <c r="F22" s="13"/>
      <c r="G22" s="13"/>
      <c r="H22" s="13"/>
      <c r="I22" s="13"/>
      <c r="J22" s="10">
        <f t="shared" si="6"/>
        <v>1671</v>
      </c>
      <c r="K22" s="13"/>
      <c r="L22" s="13"/>
      <c r="M22" s="13"/>
      <c r="N22" s="13">
        <f t="shared" si="4"/>
        <v>0</v>
      </c>
      <c r="O22" s="13">
        <f t="shared" si="0"/>
        <v>1671</v>
      </c>
      <c r="P22" s="14">
        <v>1719</v>
      </c>
      <c r="Q22" s="63">
        <f t="shared" si="1"/>
        <v>-48</v>
      </c>
    </row>
    <row r="23" spans="1:17" ht="10.5" customHeight="1" thickBot="1">
      <c r="A23" s="40" t="s">
        <v>140</v>
      </c>
      <c r="B23" s="15" t="s">
        <v>37</v>
      </c>
      <c r="C23" s="15"/>
      <c r="D23" s="15"/>
      <c r="E23" s="15">
        <v>156</v>
      </c>
      <c r="F23" s="15">
        <v>153</v>
      </c>
      <c r="G23" s="15"/>
      <c r="H23" s="15"/>
      <c r="I23" s="15"/>
      <c r="J23" s="10">
        <f t="shared" si="6"/>
        <v>309</v>
      </c>
      <c r="K23" s="15"/>
      <c r="L23" s="15"/>
      <c r="M23" s="15"/>
      <c r="N23" s="15">
        <f t="shared" si="4"/>
        <v>0</v>
      </c>
      <c r="O23" s="15">
        <f t="shared" si="0"/>
        <v>309</v>
      </c>
      <c r="P23" s="16">
        <v>273</v>
      </c>
      <c r="Q23" s="69">
        <f t="shared" si="1"/>
        <v>36</v>
      </c>
    </row>
    <row r="24" spans="1:17" s="4" customFormat="1" ht="13.5" thickBot="1">
      <c r="A24" s="42" t="s">
        <v>38</v>
      </c>
      <c r="B24" s="18" t="s">
        <v>39</v>
      </c>
      <c r="C24" s="18">
        <f aca="true" t="shared" si="7" ref="C24:P24">SUM(C18:C23)</f>
        <v>1195</v>
      </c>
      <c r="D24" s="18">
        <f t="shared" si="7"/>
        <v>490</v>
      </c>
      <c r="E24" s="18">
        <f t="shared" si="7"/>
        <v>296</v>
      </c>
      <c r="F24" s="18">
        <f t="shared" si="7"/>
        <v>7460</v>
      </c>
      <c r="G24" s="18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9441</v>
      </c>
      <c r="K24" s="18">
        <f t="shared" si="7"/>
        <v>0</v>
      </c>
      <c r="L24" s="18">
        <f>SUM(L18:L23)</f>
        <v>0</v>
      </c>
      <c r="M24" s="18">
        <f>SUM(M18:M23)</f>
        <v>0</v>
      </c>
      <c r="N24" s="18">
        <f t="shared" si="7"/>
        <v>0</v>
      </c>
      <c r="O24" s="18">
        <f t="shared" si="7"/>
        <v>9441</v>
      </c>
      <c r="P24" s="50">
        <f t="shared" si="7"/>
        <v>8163</v>
      </c>
      <c r="Q24" s="53">
        <f t="shared" si="1"/>
        <v>1278</v>
      </c>
    </row>
    <row r="25" spans="1:17" ht="10.5" customHeight="1">
      <c r="A25" s="37" t="s">
        <v>40</v>
      </c>
      <c r="B25" s="10" t="s">
        <v>41</v>
      </c>
      <c r="C25" s="10"/>
      <c r="D25" s="10"/>
      <c r="E25" s="10">
        <v>318</v>
      </c>
      <c r="F25" s="10"/>
      <c r="G25" s="10"/>
      <c r="H25" s="10">
        <v>40</v>
      </c>
      <c r="I25" s="10"/>
      <c r="J25" s="10">
        <f>SUM(C25:I25)</f>
        <v>358</v>
      </c>
      <c r="K25" s="10"/>
      <c r="L25" s="10"/>
      <c r="M25" s="10"/>
      <c r="N25" s="10">
        <f t="shared" si="4"/>
        <v>0</v>
      </c>
      <c r="O25" s="54">
        <f t="shared" si="0"/>
        <v>358</v>
      </c>
      <c r="P25" s="12">
        <v>410</v>
      </c>
      <c r="Q25" s="68">
        <f t="shared" si="1"/>
        <v>-52</v>
      </c>
    </row>
    <row r="26" spans="1:17" ht="10.5" customHeight="1" thickBot="1">
      <c r="A26" s="40" t="s">
        <v>42</v>
      </c>
      <c r="B26" s="15" t="s">
        <v>43</v>
      </c>
      <c r="C26" s="15">
        <v>300</v>
      </c>
      <c r="D26" s="15">
        <v>87</v>
      </c>
      <c r="E26" s="15">
        <v>629</v>
      </c>
      <c r="F26" s="15"/>
      <c r="G26" s="15"/>
      <c r="H26" s="15"/>
      <c r="I26" s="15"/>
      <c r="J26" s="15">
        <f>SUM(C26:G26)</f>
        <v>1016</v>
      </c>
      <c r="K26" s="15"/>
      <c r="L26" s="15"/>
      <c r="M26" s="15"/>
      <c r="N26" s="11">
        <f t="shared" si="4"/>
        <v>0</v>
      </c>
      <c r="O26" s="55">
        <f t="shared" si="0"/>
        <v>1016</v>
      </c>
      <c r="P26" s="24">
        <v>1030</v>
      </c>
      <c r="Q26" s="69">
        <f t="shared" si="1"/>
        <v>-14</v>
      </c>
    </row>
    <row r="27" spans="1:17" s="4" customFormat="1" ht="13.5" thickBot="1">
      <c r="A27" s="75" t="s">
        <v>44</v>
      </c>
      <c r="B27" s="74" t="s">
        <v>45</v>
      </c>
      <c r="C27" s="74">
        <f aca="true" t="shared" si="8" ref="C27:P27">SUM(C25:C26)</f>
        <v>300</v>
      </c>
      <c r="D27" s="74">
        <f t="shared" si="8"/>
        <v>87</v>
      </c>
      <c r="E27" s="74">
        <f t="shared" si="8"/>
        <v>947</v>
      </c>
      <c r="F27" s="74">
        <f t="shared" si="8"/>
        <v>0</v>
      </c>
      <c r="G27" s="74">
        <f t="shared" si="8"/>
        <v>0</v>
      </c>
      <c r="H27" s="74">
        <f t="shared" si="8"/>
        <v>40</v>
      </c>
      <c r="I27" s="74">
        <f t="shared" si="8"/>
        <v>0</v>
      </c>
      <c r="J27" s="74">
        <f t="shared" si="8"/>
        <v>1374</v>
      </c>
      <c r="K27" s="74">
        <f t="shared" si="8"/>
        <v>0</v>
      </c>
      <c r="L27" s="74">
        <f t="shared" si="8"/>
        <v>0</v>
      </c>
      <c r="M27" s="74">
        <f t="shared" si="8"/>
        <v>0</v>
      </c>
      <c r="N27" s="74">
        <f t="shared" si="8"/>
        <v>0</v>
      </c>
      <c r="O27" s="74">
        <f t="shared" si="8"/>
        <v>1374</v>
      </c>
      <c r="P27" s="76">
        <f t="shared" si="8"/>
        <v>1440</v>
      </c>
      <c r="Q27" s="77">
        <f t="shared" si="1"/>
        <v>-66</v>
      </c>
    </row>
    <row r="28" spans="1:17" ht="12.75">
      <c r="A28" s="59" t="s">
        <v>46</v>
      </c>
      <c r="B28" s="60" t="s">
        <v>47</v>
      </c>
      <c r="C28" s="60"/>
      <c r="D28" s="60"/>
      <c r="E28" s="60">
        <v>317</v>
      </c>
      <c r="F28" s="60"/>
      <c r="G28" s="60"/>
      <c r="H28" s="60"/>
      <c r="I28" s="60"/>
      <c r="J28" s="60">
        <f>SUM(C28:I28)</f>
        <v>317</v>
      </c>
      <c r="K28" s="60"/>
      <c r="L28" s="60"/>
      <c r="M28" s="60"/>
      <c r="N28" s="60">
        <f t="shared" si="4"/>
        <v>0</v>
      </c>
      <c r="O28" s="60">
        <f t="shared" si="0"/>
        <v>317</v>
      </c>
      <c r="P28" s="61">
        <v>215</v>
      </c>
      <c r="Q28" s="62">
        <f t="shared" si="1"/>
        <v>102</v>
      </c>
    </row>
    <row r="29" spans="1:17" ht="12.75">
      <c r="A29" s="38" t="s">
        <v>48</v>
      </c>
      <c r="B29" s="13" t="s">
        <v>49</v>
      </c>
      <c r="C29" s="13"/>
      <c r="D29" s="13"/>
      <c r="E29" s="13">
        <f>9161+2227+1040</f>
        <v>12428</v>
      </c>
      <c r="F29" s="13"/>
      <c r="G29" s="13"/>
      <c r="H29" s="13"/>
      <c r="I29" s="13"/>
      <c r="J29" s="13">
        <f aca="true" t="shared" si="9" ref="J29:J34">SUM(C29:I29)</f>
        <v>12428</v>
      </c>
      <c r="K29" s="13">
        <v>13600</v>
      </c>
      <c r="L29" s="13"/>
      <c r="M29" s="13">
        <v>15080</v>
      </c>
      <c r="N29" s="13">
        <f t="shared" si="4"/>
        <v>28680</v>
      </c>
      <c r="O29" s="13">
        <f t="shared" si="0"/>
        <v>41108</v>
      </c>
      <c r="P29" s="14">
        <v>35259</v>
      </c>
      <c r="Q29" s="63">
        <f t="shared" si="1"/>
        <v>5849</v>
      </c>
    </row>
    <row r="30" spans="1:17" ht="12.75">
      <c r="A30" s="38" t="s">
        <v>50</v>
      </c>
      <c r="B30" s="13" t="s">
        <v>52</v>
      </c>
      <c r="C30" s="13">
        <v>1456</v>
      </c>
      <c r="D30" s="13">
        <v>502</v>
      </c>
      <c r="E30" s="13">
        <v>14542</v>
      </c>
      <c r="F30" s="13"/>
      <c r="G30" s="13"/>
      <c r="H30" s="13">
        <v>588</v>
      </c>
      <c r="I30" s="13"/>
      <c r="J30" s="13">
        <f t="shared" si="9"/>
        <v>17088</v>
      </c>
      <c r="K30" s="13"/>
      <c r="L30" s="13"/>
      <c r="M30" s="13"/>
      <c r="N30" s="13">
        <f t="shared" si="4"/>
        <v>0</v>
      </c>
      <c r="O30" s="13">
        <f t="shared" si="0"/>
        <v>17088</v>
      </c>
      <c r="P30" s="14">
        <v>13148</v>
      </c>
      <c r="Q30" s="63">
        <f t="shared" si="1"/>
        <v>3940</v>
      </c>
    </row>
    <row r="31" spans="1:17" ht="12.75">
      <c r="A31" s="38" t="s">
        <v>53</v>
      </c>
      <c r="B31" s="13" t="s">
        <v>54</v>
      </c>
      <c r="C31" s="13"/>
      <c r="D31" s="13"/>
      <c r="E31" s="13"/>
      <c r="F31" s="13"/>
      <c r="G31" s="13">
        <v>370</v>
      </c>
      <c r="H31" s="13"/>
      <c r="I31" s="13"/>
      <c r="J31" s="13">
        <f t="shared" si="9"/>
        <v>370</v>
      </c>
      <c r="K31" s="13"/>
      <c r="L31" s="13"/>
      <c r="M31" s="13"/>
      <c r="N31" s="13">
        <f t="shared" si="4"/>
        <v>0</v>
      </c>
      <c r="O31" s="13">
        <f t="shared" si="0"/>
        <v>370</v>
      </c>
      <c r="P31" s="14">
        <v>1270</v>
      </c>
      <c r="Q31" s="63">
        <f t="shared" si="1"/>
        <v>-900</v>
      </c>
    </row>
    <row r="32" spans="1:17" ht="12.75">
      <c r="A32" s="38" t="s">
        <v>57</v>
      </c>
      <c r="B32" s="13" t="s">
        <v>58</v>
      </c>
      <c r="C32" s="13"/>
      <c r="D32" s="13"/>
      <c r="E32" s="13">
        <v>924</v>
      </c>
      <c r="F32" s="13"/>
      <c r="G32" s="13">
        <v>810</v>
      </c>
      <c r="H32" s="13">
        <v>132</v>
      </c>
      <c r="I32" s="13"/>
      <c r="J32" s="13">
        <f t="shared" si="9"/>
        <v>1866</v>
      </c>
      <c r="K32" s="13"/>
      <c r="L32" s="13"/>
      <c r="M32" s="13"/>
      <c r="N32" s="13">
        <f t="shared" si="4"/>
        <v>0</v>
      </c>
      <c r="O32" s="13">
        <f t="shared" si="0"/>
        <v>1866</v>
      </c>
      <c r="P32" s="14">
        <v>1190</v>
      </c>
      <c r="Q32" s="63">
        <f t="shared" si="1"/>
        <v>676</v>
      </c>
    </row>
    <row r="33" spans="1:17" ht="12.75">
      <c r="A33" s="38" t="s">
        <v>55</v>
      </c>
      <c r="B33" s="13" t="s">
        <v>56</v>
      </c>
      <c r="C33" s="13"/>
      <c r="D33" s="13"/>
      <c r="E33" s="13"/>
      <c r="F33" s="13"/>
      <c r="G33" s="13">
        <v>5500</v>
      </c>
      <c r="H33" s="10"/>
      <c r="I33" s="10"/>
      <c r="J33" s="13">
        <f t="shared" si="9"/>
        <v>5500</v>
      </c>
      <c r="K33" s="13"/>
      <c r="L33" s="13"/>
      <c r="M33" s="13"/>
      <c r="N33" s="13">
        <f t="shared" si="4"/>
        <v>0</v>
      </c>
      <c r="O33" s="13">
        <f t="shared" si="0"/>
        <v>5500</v>
      </c>
      <c r="P33" s="14">
        <v>6200</v>
      </c>
      <c r="Q33" s="63">
        <f t="shared" si="1"/>
        <v>-700</v>
      </c>
    </row>
    <row r="34" spans="1:17" ht="13.5" thickBot="1">
      <c r="A34" s="41" t="s">
        <v>150</v>
      </c>
      <c r="B34" s="17" t="s">
        <v>143</v>
      </c>
      <c r="C34" s="17"/>
      <c r="D34" s="17"/>
      <c r="E34" s="17"/>
      <c r="F34" s="17"/>
      <c r="G34" s="17"/>
      <c r="H34" s="17"/>
      <c r="I34" s="17">
        <v>18650</v>
      </c>
      <c r="J34" s="17">
        <f t="shared" si="9"/>
        <v>18650</v>
      </c>
      <c r="K34" s="17"/>
      <c r="L34" s="17"/>
      <c r="M34" s="17"/>
      <c r="N34" s="17">
        <f t="shared" si="4"/>
        <v>0</v>
      </c>
      <c r="O34" s="17">
        <f t="shared" si="0"/>
        <v>18650</v>
      </c>
      <c r="P34" s="17"/>
      <c r="Q34" s="64">
        <f t="shared" si="1"/>
        <v>18650</v>
      </c>
    </row>
    <row r="35" spans="1:17" s="2" customFormat="1" ht="13.5" thickBot="1">
      <c r="A35" s="65" t="s">
        <v>59</v>
      </c>
      <c r="B35" s="66" t="s">
        <v>60</v>
      </c>
      <c r="C35" s="66">
        <f aca="true" t="shared" si="10" ref="C35:P35">SUM(C28:C34)</f>
        <v>1456</v>
      </c>
      <c r="D35" s="66">
        <f t="shared" si="10"/>
        <v>502</v>
      </c>
      <c r="E35" s="66">
        <f t="shared" si="10"/>
        <v>28211</v>
      </c>
      <c r="F35" s="66">
        <f t="shared" si="10"/>
        <v>0</v>
      </c>
      <c r="G35" s="66">
        <f t="shared" si="10"/>
        <v>6680</v>
      </c>
      <c r="H35" s="66">
        <f t="shared" si="10"/>
        <v>720</v>
      </c>
      <c r="I35" s="66">
        <f t="shared" si="10"/>
        <v>18650</v>
      </c>
      <c r="J35" s="66">
        <f t="shared" si="10"/>
        <v>56219</v>
      </c>
      <c r="K35" s="66">
        <f t="shared" si="10"/>
        <v>13600</v>
      </c>
      <c r="L35" s="66"/>
      <c r="M35" s="66">
        <f t="shared" si="10"/>
        <v>15080</v>
      </c>
      <c r="N35" s="66">
        <f t="shared" si="10"/>
        <v>28680</v>
      </c>
      <c r="O35" s="66">
        <f t="shared" si="10"/>
        <v>84899</v>
      </c>
      <c r="P35" s="51">
        <f t="shared" si="10"/>
        <v>57282</v>
      </c>
      <c r="Q35" s="58">
        <f t="shared" si="1"/>
        <v>27617</v>
      </c>
    </row>
    <row r="36" spans="1:17" ht="10.5" customHeight="1">
      <c r="A36" s="37" t="s">
        <v>62</v>
      </c>
      <c r="B36" s="10" t="s">
        <v>63</v>
      </c>
      <c r="C36" s="10">
        <v>8342</v>
      </c>
      <c r="D36" s="10">
        <v>2671</v>
      </c>
      <c r="E36" s="10">
        <v>1443</v>
      </c>
      <c r="F36" s="10"/>
      <c r="G36" s="10"/>
      <c r="H36" s="10"/>
      <c r="I36" s="10"/>
      <c r="J36" s="10">
        <f>SUM(C36:I36)</f>
        <v>12456</v>
      </c>
      <c r="K36" s="10"/>
      <c r="L36" s="10"/>
      <c r="M36" s="10"/>
      <c r="N36" s="10">
        <f>K36+M36</f>
        <v>0</v>
      </c>
      <c r="O36" s="10">
        <f>J36+N36</f>
        <v>12456</v>
      </c>
      <c r="P36" s="12">
        <v>9007</v>
      </c>
      <c r="Q36" s="63">
        <f t="shared" si="1"/>
        <v>3449</v>
      </c>
    </row>
    <row r="37" spans="1:17" ht="10.5" customHeight="1" thickBot="1">
      <c r="A37" s="40" t="s">
        <v>64</v>
      </c>
      <c r="B37" s="15" t="s">
        <v>65</v>
      </c>
      <c r="C37" s="15">
        <v>1279</v>
      </c>
      <c r="D37" s="15">
        <v>414</v>
      </c>
      <c r="E37" s="15">
        <v>713</v>
      </c>
      <c r="F37" s="15"/>
      <c r="G37" s="15"/>
      <c r="H37" s="15"/>
      <c r="I37" s="15"/>
      <c r="J37" s="15">
        <f>SUM(C37:I37)</f>
        <v>2406</v>
      </c>
      <c r="K37" s="15"/>
      <c r="L37" s="15"/>
      <c r="M37" s="15"/>
      <c r="N37" s="15">
        <f aca="true" t="shared" si="11" ref="N37:N67">K37+M37</f>
        <v>0</v>
      </c>
      <c r="O37" s="11">
        <f aca="true" t="shared" si="12" ref="O37:O67">J37+N37</f>
        <v>2406</v>
      </c>
      <c r="P37" s="24">
        <v>2358</v>
      </c>
      <c r="Q37" s="69">
        <f t="shared" si="1"/>
        <v>48</v>
      </c>
    </row>
    <row r="38" spans="1:19" s="2" customFormat="1" ht="13.5" thickBot="1">
      <c r="A38" s="43" t="s">
        <v>68</v>
      </c>
      <c r="B38" s="36" t="s">
        <v>69</v>
      </c>
      <c r="C38" s="7">
        <f>SUM(C36:C37)</f>
        <v>9621</v>
      </c>
      <c r="D38" s="7">
        <f aca="true" t="shared" si="13" ref="D38:P38">SUM(D36:D37)</f>
        <v>3085</v>
      </c>
      <c r="E38" s="7">
        <f t="shared" si="13"/>
        <v>2156</v>
      </c>
      <c r="F38" s="7">
        <f t="shared" si="13"/>
        <v>0</v>
      </c>
      <c r="G38" s="7">
        <f t="shared" si="13"/>
        <v>0</v>
      </c>
      <c r="H38" s="7">
        <f t="shared" si="13"/>
        <v>0</v>
      </c>
      <c r="I38" s="7">
        <f t="shared" si="13"/>
        <v>0</v>
      </c>
      <c r="J38" s="7">
        <f t="shared" si="13"/>
        <v>14862</v>
      </c>
      <c r="K38" s="7">
        <f t="shared" si="13"/>
        <v>0</v>
      </c>
      <c r="L38" s="7">
        <f t="shared" si="13"/>
        <v>0</v>
      </c>
      <c r="M38" s="7">
        <f t="shared" si="13"/>
        <v>0</v>
      </c>
      <c r="N38" s="7">
        <f t="shared" si="13"/>
        <v>0</v>
      </c>
      <c r="O38" s="7">
        <f t="shared" si="13"/>
        <v>14862</v>
      </c>
      <c r="P38" s="8">
        <f t="shared" si="13"/>
        <v>11365</v>
      </c>
      <c r="Q38" s="53">
        <f t="shared" si="1"/>
        <v>3497</v>
      </c>
      <c r="S38" s="47"/>
    </row>
    <row r="39" spans="1:17" ht="10.5" customHeight="1">
      <c r="A39" s="37" t="s">
        <v>70</v>
      </c>
      <c r="B39" s="10" t="s">
        <v>71</v>
      </c>
      <c r="C39" s="10"/>
      <c r="D39" s="10"/>
      <c r="E39" s="10">
        <v>350</v>
      </c>
      <c r="F39" s="10">
        <v>0</v>
      </c>
      <c r="G39" s="10">
        <v>290</v>
      </c>
      <c r="H39" s="10"/>
      <c r="I39" s="10"/>
      <c r="J39" s="10">
        <f>SUM(C39:I39)</f>
        <v>640</v>
      </c>
      <c r="K39" s="10"/>
      <c r="L39" s="10"/>
      <c r="M39" s="10"/>
      <c r="N39" s="10">
        <f t="shared" si="11"/>
        <v>0</v>
      </c>
      <c r="O39" s="10">
        <f t="shared" si="12"/>
        <v>640</v>
      </c>
      <c r="P39" s="12">
        <v>640</v>
      </c>
      <c r="Q39" s="68">
        <f t="shared" si="1"/>
        <v>0</v>
      </c>
    </row>
    <row r="40" spans="1:17" ht="10.5" customHeight="1" thickBot="1">
      <c r="A40" s="40" t="s">
        <v>72</v>
      </c>
      <c r="B40" s="15" t="s">
        <v>73</v>
      </c>
      <c r="C40" s="15"/>
      <c r="D40" s="15"/>
      <c r="E40" s="15">
        <v>640</v>
      </c>
      <c r="F40" s="15">
        <v>0</v>
      </c>
      <c r="G40" s="15"/>
      <c r="H40" s="15"/>
      <c r="I40" s="15"/>
      <c r="J40" s="15">
        <f>SUM(C40:G40)</f>
        <v>640</v>
      </c>
      <c r="K40" s="15"/>
      <c r="L40" s="15"/>
      <c r="M40" s="15"/>
      <c r="N40" s="11">
        <f t="shared" si="11"/>
        <v>0</v>
      </c>
      <c r="O40" s="11">
        <f t="shared" si="12"/>
        <v>640</v>
      </c>
      <c r="P40" s="24">
        <v>640</v>
      </c>
      <c r="Q40" s="69">
        <f t="shared" si="1"/>
        <v>0</v>
      </c>
    </row>
    <row r="41" spans="1:17" s="2" customFormat="1" ht="13.5" thickBot="1">
      <c r="A41" s="43" t="s">
        <v>74</v>
      </c>
      <c r="B41" s="36" t="s">
        <v>75</v>
      </c>
      <c r="C41" s="7">
        <f aca="true" t="shared" si="14" ref="C41:P41">SUM(C39:C40)</f>
        <v>0</v>
      </c>
      <c r="D41" s="7">
        <f t="shared" si="14"/>
        <v>0</v>
      </c>
      <c r="E41" s="7">
        <f t="shared" si="14"/>
        <v>990</v>
      </c>
      <c r="F41" s="7">
        <f t="shared" si="14"/>
        <v>0</v>
      </c>
      <c r="G41" s="7">
        <f t="shared" si="14"/>
        <v>290</v>
      </c>
      <c r="H41" s="7">
        <f t="shared" si="14"/>
        <v>0</v>
      </c>
      <c r="I41" s="7">
        <f t="shared" si="14"/>
        <v>0</v>
      </c>
      <c r="J41" s="7">
        <f t="shared" si="14"/>
        <v>1280</v>
      </c>
      <c r="K41" s="7">
        <f t="shared" si="14"/>
        <v>0</v>
      </c>
      <c r="L41" s="7">
        <f t="shared" si="14"/>
        <v>0</v>
      </c>
      <c r="M41" s="7">
        <f t="shared" si="14"/>
        <v>0</v>
      </c>
      <c r="N41" s="7">
        <f t="shared" si="14"/>
        <v>0</v>
      </c>
      <c r="O41" s="7">
        <f>SUM(O39:O40)</f>
        <v>1280</v>
      </c>
      <c r="P41" s="8">
        <f t="shared" si="14"/>
        <v>1280</v>
      </c>
      <c r="Q41" s="53">
        <f t="shared" si="1"/>
        <v>0</v>
      </c>
    </row>
    <row r="42" spans="1:17" s="2" customFormat="1" ht="13.5" thickBot="1">
      <c r="A42" s="48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1"/>
      <c r="O42" s="11"/>
      <c r="P42" s="24"/>
      <c r="Q42" s="70">
        <f t="shared" si="1"/>
        <v>0</v>
      </c>
    </row>
    <row r="43" spans="1:19" s="5" customFormat="1" ht="13.5" thickBot="1">
      <c r="A43" s="44">
        <v>1</v>
      </c>
      <c r="B43" s="26" t="s">
        <v>76</v>
      </c>
      <c r="C43" s="26">
        <f>C6+C17+C24+C27+C35+C38+C41+C42</f>
        <v>97213</v>
      </c>
      <c r="D43" s="26">
        <f>D6+D17+D24+D27+D35+D38+D41+D42</f>
        <v>30713</v>
      </c>
      <c r="E43" s="26">
        <f>E6+E17+E24+E27+E35+E38+E41+E42</f>
        <v>65293</v>
      </c>
      <c r="F43" s="26">
        <f>F6+F17+F24+F27+F35+F38+F41+F42</f>
        <v>7460</v>
      </c>
      <c r="G43" s="26">
        <f>G6+G17+G24+G27+G35+G38+G41+G42</f>
        <v>7070</v>
      </c>
      <c r="H43" s="26">
        <f>H6+H17+H24+H27+H35+H38+H41+H42</f>
        <v>1584</v>
      </c>
      <c r="I43" s="26">
        <f>I6+I17+I24+I27+I35+I38+I41+I42</f>
        <v>18650</v>
      </c>
      <c r="J43" s="26">
        <f>J6+J17+J24+J27+J35+J38+J41+J42</f>
        <v>227983</v>
      </c>
      <c r="K43" s="26">
        <f>K6+K17+K24+K27+K35+K38+K41+K42</f>
        <v>25600</v>
      </c>
      <c r="L43" s="26">
        <f>L6+L17+L24+L27+L35+L38+L41+L42</f>
        <v>59384</v>
      </c>
      <c r="M43" s="26">
        <f>M6+M17+M24+M27+M35+M38+M41+M42</f>
        <v>22041</v>
      </c>
      <c r="N43" s="26">
        <f>N6+N17+N24+N27+N35+N38+N41+N42</f>
        <v>107025</v>
      </c>
      <c r="O43" s="26">
        <f>O6+O17+O24+O27+O35+O38+O41+O42</f>
        <v>335008</v>
      </c>
      <c r="P43" s="49">
        <f>P6+P17+P24+P27+P35+P38+P41+P42</f>
        <v>258257</v>
      </c>
      <c r="Q43" s="57">
        <f t="shared" si="1"/>
        <v>76751</v>
      </c>
      <c r="S43" s="46"/>
    </row>
    <row r="44" spans="1:17" ht="10.5" customHeight="1">
      <c r="A44" s="37" t="s">
        <v>77</v>
      </c>
      <c r="B44" s="10" t="s">
        <v>78</v>
      </c>
      <c r="C44" s="10">
        <v>27483</v>
      </c>
      <c r="D44" s="10">
        <v>8782</v>
      </c>
      <c r="E44" s="10">
        <v>2294</v>
      </c>
      <c r="F44" s="10"/>
      <c r="G44" s="10"/>
      <c r="H44" s="10">
        <v>240</v>
      </c>
      <c r="I44" s="10"/>
      <c r="J44" s="10">
        <f>SUM(C44:I44)</f>
        <v>38799</v>
      </c>
      <c r="K44" s="10"/>
      <c r="L44" s="10"/>
      <c r="M44" s="10"/>
      <c r="N44" s="10">
        <f t="shared" si="11"/>
        <v>0</v>
      </c>
      <c r="O44" s="10">
        <f t="shared" si="12"/>
        <v>38799</v>
      </c>
      <c r="P44" s="12">
        <v>37330</v>
      </c>
      <c r="Q44" s="68">
        <f t="shared" si="1"/>
        <v>1469</v>
      </c>
    </row>
    <row r="45" spans="1:17" ht="10.5" customHeight="1">
      <c r="A45" s="38" t="s">
        <v>79</v>
      </c>
      <c r="B45" s="13" t="s">
        <v>144</v>
      </c>
      <c r="C45" s="13"/>
      <c r="D45" s="13"/>
      <c r="E45" s="13">
        <v>456</v>
      </c>
      <c r="F45" s="13"/>
      <c r="G45" s="13"/>
      <c r="H45" s="13"/>
      <c r="I45" s="13"/>
      <c r="J45" s="10">
        <f>SUM(C45:I45)</f>
        <v>456</v>
      </c>
      <c r="K45" s="13"/>
      <c r="L45" s="13"/>
      <c r="M45" s="13"/>
      <c r="N45" s="10">
        <f t="shared" si="11"/>
        <v>0</v>
      </c>
      <c r="O45" s="10">
        <f t="shared" si="12"/>
        <v>456</v>
      </c>
      <c r="P45" s="12">
        <v>456</v>
      </c>
      <c r="Q45" s="63">
        <f t="shared" si="1"/>
        <v>0</v>
      </c>
    </row>
    <row r="46" spans="1:17" ht="10.5" customHeight="1">
      <c r="A46" s="38" t="s">
        <v>80</v>
      </c>
      <c r="B46" s="13" t="s">
        <v>81</v>
      </c>
      <c r="C46" s="13"/>
      <c r="D46" s="13"/>
      <c r="E46" s="13">
        <v>666</v>
      </c>
      <c r="F46" s="13"/>
      <c r="G46" s="13"/>
      <c r="H46" s="13"/>
      <c r="I46" s="13"/>
      <c r="J46" s="10">
        <f>SUM(C46:I46)</f>
        <v>666</v>
      </c>
      <c r="K46" s="13"/>
      <c r="L46" s="13"/>
      <c r="M46" s="13"/>
      <c r="N46" s="10">
        <f t="shared" si="11"/>
        <v>0</v>
      </c>
      <c r="O46" s="10">
        <f t="shared" si="12"/>
        <v>666</v>
      </c>
      <c r="P46" s="12">
        <v>506</v>
      </c>
      <c r="Q46" s="63">
        <f t="shared" si="1"/>
        <v>160</v>
      </c>
    </row>
    <row r="47" spans="1:17" ht="10.5" customHeight="1" thickBot="1">
      <c r="A47" s="40" t="s">
        <v>83</v>
      </c>
      <c r="B47" s="15" t="s">
        <v>82</v>
      </c>
      <c r="C47" s="15"/>
      <c r="D47" s="15"/>
      <c r="E47" s="15">
        <v>4485</v>
      </c>
      <c r="F47" s="15"/>
      <c r="G47" s="15"/>
      <c r="H47" s="15">
        <v>533</v>
      </c>
      <c r="I47" s="15"/>
      <c r="J47" s="10">
        <f>SUM(C47:I47)</f>
        <v>5018</v>
      </c>
      <c r="K47" s="15"/>
      <c r="L47" s="15"/>
      <c r="M47" s="15"/>
      <c r="N47" s="11">
        <f t="shared" si="11"/>
        <v>0</v>
      </c>
      <c r="O47" s="11">
        <f t="shared" si="12"/>
        <v>5018</v>
      </c>
      <c r="P47" s="24">
        <v>5388</v>
      </c>
      <c r="Q47" s="69">
        <f t="shared" si="1"/>
        <v>-370</v>
      </c>
    </row>
    <row r="48" spans="1:17" s="4" customFormat="1" ht="13.5" thickBot="1">
      <c r="A48" s="42">
        <v>2</v>
      </c>
      <c r="B48" s="18" t="s">
        <v>113</v>
      </c>
      <c r="C48" s="18">
        <f aca="true" t="shared" si="15" ref="C48:P48">SUM(C44:C47)</f>
        <v>27483</v>
      </c>
      <c r="D48" s="18">
        <f t="shared" si="15"/>
        <v>8782</v>
      </c>
      <c r="E48" s="18">
        <f t="shared" si="15"/>
        <v>7901</v>
      </c>
      <c r="F48" s="18">
        <f t="shared" si="15"/>
        <v>0</v>
      </c>
      <c r="G48" s="18">
        <f t="shared" si="15"/>
        <v>0</v>
      </c>
      <c r="H48" s="18">
        <f t="shared" si="15"/>
        <v>773</v>
      </c>
      <c r="I48" s="18">
        <f t="shared" si="15"/>
        <v>0</v>
      </c>
      <c r="J48" s="18">
        <f t="shared" si="15"/>
        <v>44939</v>
      </c>
      <c r="K48" s="18">
        <f t="shared" si="15"/>
        <v>0</v>
      </c>
      <c r="L48" s="18">
        <f t="shared" si="15"/>
        <v>0</v>
      </c>
      <c r="M48" s="18">
        <f t="shared" si="15"/>
        <v>0</v>
      </c>
      <c r="N48" s="18">
        <f t="shared" si="15"/>
        <v>0</v>
      </c>
      <c r="O48" s="18">
        <f t="shared" si="15"/>
        <v>44939</v>
      </c>
      <c r="P48" s="50">
        <f t="shared" si="15"/>
        <v>43680</v>
      </c>
      <c r="Q48" s="53">
        <f t="shared" si="1"/>
        <v>1259</v>
      </c>
    </row>
    <row r="49" spans="1:17" ht="10.5" customHeight="1">
      <c r="A49" s="37" t="s">
        <v>84</v>
      </c>
      <c r="B49" s="10" t="s">
        <v>85</v>
      </c>
      <c r="C49" s="10">
        <v>64713</v>
      </c>
      <c r="D49" s="10">
        <v>20583</v>
      </c>
      <c r="E49" s="10">
        <v>7410</v>
      </c>
      <c r="F49" s="10"/>
      <c r="G49" s="10"/>
      <c r="H49" s="10">
        <v>765</v>
      </c>
      <c r="I49" s="10"/>
      <c r="J49" s="10">
        <f aca="true" t="shared" si="16" ref="J49:J54">SUM(C49:I49)</f>
        <v>93471</v>
      </c>
      <c r="K49" s="10"/>
      <c r="L49" s="10"/>
      <c r="M49" s="10"/>
      <c r="N49" s="10">
        <f t="shared" si="11"/>
        <v>0</v>
      </c>
      <c r="O49" s="10">
        <f t="shared" si="12"/>
        <v>93471</v>
      </c>
      <c r="P49" s="12">
        <v>96456</v>
      </c>
      <c r="Q49" s="68">
        <f t="shared" si="1"/>
        <v>-2985</v>
      </c>
    </row>
    <row r="50" spans="1:17" ht="10.5" customHeight="1">
      <c r="A50" s="38" t="s">
        <v>86</v>
      </c>
      <c r="B50" s="13" t="s">
        <v>145</v>
      </c>
      <c r="C50" s="13">
        <v>5926</v>
      </c>
      <c r="D50" s="13">
        <v>1919</v>
      </c>
      <c r="E50" s="13">
        <v>348</v>
      </c>
      <c r="F50" s="13"/>
      <c r="G50" s="13"/>
      <c r="H50" s="13">
        <v>40</v>
      </c>
      <c r="I50" s="13"/>
      <c r="J50" s="10">
        <f t="shared" si="16"/>
        <v>8233</v>
      </c>
      <c r="K50" s="13"/>
      <c r="L50" s="13"/>
      <c r="M50" s="13"/>
      <c r="N50" s="10">
        <f t="shared" si="11"/>
        <v>0</v>
      </c>
      <c r="O50" s="10">
        <f t="shared" si="12"/>
        <v>8233</v>
      </c>
      <c r="P50" s="12">
        <v>6706</v>
      </c>
      <c r="Q50" s="63">
        <f t="shared" si="1"/>
        <v>1527</v>
      </c>
    </row>
    <row r="51" spans="1:17" ht="10.5" customHeight="1">
      <c r="A51" s="38" t="s">
        <v>87</v>
      </c>
      <c r="B51" s="13" t="s">
        <v>88</v>
      </c>
      <c r="C51" s="13">
        <v>4081</v>
      </c>
      <c r="D51" s="13">
        <v>1297</v>
      </c>
      <c r="E51" s="13">
        <v>141</v>
      </c>
      <c r="F51" s="13"/>
      <c r="G51" s="13"/>
      <c r="H51" s="13"/>
      <c r="I51" s="13"/>
      <c r="J51" s="10">
        <f t="shared" si="16"/>
        <v>5519</v>
      </c>
      <c r="K51" s="13"/>
      <c r="L51" s="13"/>
      <c r="M51" s="13"/>
      <c r="N51" s="10">
        <f t="shared" si="11"/>
        <v>0</v>
      </c>
      <c r="O51" s="10">
        <f t="shared" si="12"/>
        <v>5519</v>
      </c>
      <c r="P51" s="12">
        <v>7673</v>
      </c>
      <c r="Q51" s="63">
        <f t="shared" si="1"/>
        <v>-2154</v>
      </c>
    </row>
    <row r="52" spans="1:17" ht="10.5" customHeight="1">
      <c r="A52" s="38" t="s">
        <v>89</v>
      </c>
      <c r="B52" s="13" t="s">
        <v>90</v>
      </c>
      <c r="C52" s="13"/>
      <c r="D52" s="13"/>
      <c r="E52" s="13">
        <v>870</v>
      </c>
      <c r="F52" s="13"/>
      <c r="G52" s="13"/>
      <c r="H52" s="13"/>
      <c r="I52" s="13"/>
      <c r="J52" s="10">
        <f t="shared" si="16"/>
        <v>870</v>
      </c>
      <c r="K52" s="13"/>
      <c r="L52" s="13"/>
      <c r="M52" s="13">
        <v>0</v>
      </c>
      <c r="N52" s="10">
        <f t="shared" si="11"/>
        <v>0</v>
      </c>
      <c r="O52" s="10">
        <f t="shared" si="12"/>
        <v>870</v>
      </c>
      <c r="P52" s="12">
        <v>693</v>
      </c>
      <c r="Q52" s="63">
        <f t="shared" si="1"/>
        <v>177</v>
      </c>
    </row>
    <row r="53" spans="1:17" ht="10.5" customHeight="1">
      <c r="A53" s="40" t="s">
        <v>91</v>
      </c>
      <c r="B53" s="15" t="s">
        <v>92</v>
      </c>
      <c r="C53" s="15">
        <v>7462</v>
      </c>
      <c r="D53" s="15">
        <v>2423</v>
      </c>
      <c r="E53" s="15">
        <v>7138</v>
      </c>
      <c r="F53" s="15"/>
      <c r="G53" s="15"/>
      <c r="H53" s="15">
        <v>1056</v>
      </c>
      <c r="I53" s="15"/>
      <c r="J53" s="10">
        <f t="shared" si="16"/>
        <v>18079</v>
      </c>
      <c r="K53" s="15"/>
      <c r="L53" s="15"/>
      <c r="M53" s="15">
        <v>20000</v>
      </c>
      <c r="N53" s="15">
        <f t="shared" si="11"/>
        <v>20000</v>
      </c>
      <c r="O53" s="10">
        <f t="shared" si="12"/>
        <v>38079</v>
      </c>
      <c r="P53" s="24">
        <v>18652</v>
      </c>
      <c r="Q53" s="63">
        <f t="shared" si="1"/>
        <v>19427</v>
      </c>
    </row>
    <row r="54" spans="1:17" ht="10.5" customHeight="1" thickBot="1">
      <c r="A54" s="40" t="s">
        <v>66</v>
      </c>
      <c r="B54" s="15" t="s">
        <v>67</v>
      </c>
      <c r="C54" s="15">
        <v>8128</v>
      </c>
      <c r="D54" s="15">
        <v>2557</v>
      </c>
      <c r="E54" s="15">
        <v>14783</v>
      </c>
      <c r="F54" s="15"/>
      <c r="G54" s="15"/>
      <c r="H54" s="15"/>
      <c r="I54" s="15"/>
      <c r="J54" s="10">
        <f t="shared" si="16"/>
        <v>25468</v>
      </c>
      <c r="K54" s="15"/>
      <c r="L54" s="16"/>
      <c r="M54" s="16"/>
      <c r="N54" s="15">
        <f>K54+M54</f>
        <v>0</v>
      </c>
      <c r="O54" s="73">
        <f>J54+N54</f>
        <v>25468</v>
      </c>
      <c r="P54" s="24">
        <v>24096</v>
      </c>
      <c r="Q54" s="69">
        <f t="shared" si="1"/>
        <v>1372</v>
      </c>
    </row>
    <row r="55" spans="1:17" s="4" customFormat="1" ht="13.5" thickBot="1">
      <c r="A55" s="42">
        <v>3</v>
      </c>
      <c r="B55" s="18" t="s">
        <v>93</v>
      </c>
      <c r="C55" s="18">
        <f>SUM(C49:C54)</f>
        <v>90310</v>
      </c>
      <c r="D55" s="18">
        <f aca="true" t="shared" si="17" ref="D55:P55">SUM(D49:D54)</f>
        <v>28779</v>
      </c>
      <c r="E55" s="18">
        <f t="shared" si="17"/>
        <v>30690</v>
      </c>
      <c r="F55" s="18">
        <f t="shared" si="17"/>
        <v>0</v>
      </c>
      <c r="G55" s="18">
        <f t="shared" si="17"/>
        <v>0</v>
      </c>
      <c r="H55" s="18">
        <f t="shared" si="17"/>
        <v>1861</v>
      </c>
      <c r="I55" s="18">
        <f t="shared" si="17"/>
        <v>0</v>
      </c>
      <c r="J55" s="18">
        <f t="shared" si="17"/>
        <v>151640</v>
      </c>
      <c r="K55" s="18">
        <f t="shared" si="17"/>
        <v>0</v>
      </c>
      <c r="L55" s="18">
        <f t="shared" si="17"/>
        <v>0</v>
      </c>
      <c r="M55" s="18">
        <f t="shared" si="17"/>
        <v>20000</v>
      </c>
      <c r="N55" s="18">
        <f t="shared" si="17"/>
        <v>20000</v>
      </c>
      <c r="O55" s="18">
        <f t="shared" si="17"/>
        <v>171640</v>
      </c>
      <c r="P55" s="50">
        <f t="shared" si="17"/>
        <v>154276</v>
      </c>
      <c r="Q55" s="53">
        <f t="shared" si="1"/>
        <v>17364</v>
      </c>
    </row>
    <row r="56" spans="1:17" ht="10.5" customHeight="1">
      <c r="A56" s="37" t="s">
        <v>94</v>
      </c>
      <c r="B56" s="10" t="s">
        <v>95</v>
      </c>
      <c r="C56" s="10">
        <v>6840</v>
      </c>
      <c r="D56" s="10">
        <v>2215</v>
      </c>
      <c r="E56" s="10">
        <v>2310</v>
      </c>
      <c r="F56" s="10"/>
      <c r="G56" s="10"/>
      <c r="H56" s="10">
        <v>266</v>
      </c>
      <c r="I56" s="10"/>
      <c r="J56" s="10">
        <f aca="true" t="shared" si="18" ref="J56:J61">SUM(C56:I56)</f>
        <v>11631</v>
      </c>
      <c r="K56" s="10"/>
      <c r="L56" s="10"/>
      <c r="M56" s="10"/>
      <c r="N56" s="10">
        <f>K56+M56</f>
        <v>0</v>
      </c>
      <c r="O56" s="10">
        <f>J56+N56</f>
        <v>11631</v>
      </c>
      <c r="P56" s="12">
        <v>11582</v>
      </c>
      <c r="Q56" s="68">
        <f t="shared" si="1"/>
        <v>49</v>
      </c>
    </row>
    <row r="57" spans="1:17" ht="10.5" customHeight="1">
      <c r="A57" s="38" t="s">
        <v>96</v>
      </c>
      <c r="B57" s="13" t="s">
        <v>97</v>
      </c>
      <c r="C57" s="13"/>
      <c r="D57" s="13"/>
      <c r="E57" s="13">
        <v>7990</v>
      </c>
      <c r="F57" s="13"/>
      <c r="G57" s="13"/>
      <c r="H57" s="13"/>
      <c r="I57" s="13"/>
      <c r="J57" s="10">
        <f t="shared" si="18"/>
        <v>7990</v>
      </c>
      <c r="K57" s="13"/>
      <c r="L57" s="13"/>
      <c r="M57" s="13"/>
      <c r="N57" s="10">
        <f t="shared" si="11"/>
        <v>0</v>
      </c>
      <c r="O57" s="10">
        <f t="shared" si="12"/>
        <v>7990</v>
      </c>
      <c r="P57" s="12">
        <v>10812</v>
      </c>
      <c r="Q57" s="63">
        <f t="shared" si="1"/>
        <v>-2822</v>
      </c>
    </row>
    <row r="58" spans="1:17" ht="10.5" customHeight="1">
      <c r="A58" s="38" t="s">
        <v>98</v>
      </c>
      <c r="B58" s="13" t="s">
        <v>99</v>
      </c>
      <c r="C58" s="13">
        <v>6452</v>
      </c>
      <c r="D58" s="13">
        <v>2077</v>
      </c>
      <c r="E58" s="13">
        <v>1958</v>
      </c>
      <c r="F58" s="13"/>
      <c r="G58" s="13"/>
      <c r="H58" s="13">
        <v>182</v>
      </c>
      <c r="I58" s="13"/>
      <c r="J58" s="10">
        <f t="shared" si="18"/>
        <v>10669</v>
      </c>
      <c r="K58" s="13"/>
      <c r="L58" s="13"/>
      <c r="M58" s="13"/>
      <c r="N58" s="10">
        <f t="shared" si="11"/>
        <v>0</v>
      </c>
      <c r="O58" s="10">
        <f t="shared" si="12"/>
        <v>10669</v>
      </c>
      <c r="P58" s="12">
        <v>10390</v>
      </c>
      <c r="Q58" s="63">
        <f t="shared" si="1"/>
        <v>279</v>
      </c>
    </row>
    <row r="59" spans="1:17" ht="10.5" customHeight="1">
      <c r="A59" s="38" t="s">
        <v>100</v>
      </c>
      <c r="B59" s="13" t="s">
        <v>101</v>
      </c>
      <c r="C59" s="13">
        <v>4656</v>
      </c>
      <c r="D59" s="13">
        <v>1483</v>
      </c>
      <c r="E59" s="13">
        <v>358</v>
      </c>
      <c r="F59" s="13"/>
      <c r="G59" s="13"/>
      <c r="H59" s="13"/>
      <c r="I59" s="13"/>
      <c r="J59" s="10">
        <f t="shared" si="18"/>
        <v>6497</v>
      </c>
      <c r="K59" s="13"/>
      <c r="L59" s="13"/>
      <c r="M59" s="13"/>
      <c r="N59" s="10">
        <f t="shared" si="11"/>
        <v>0</v>
      </c>
      <c r="O59" s="10">
        <f t="shared" si="12"/>
        <v>6497</v>
      </c>
      <c r="P59" s="12">
        <v>6719</v>
      </c>
      <c r="Q59" s="63">
        <f t="shared" si="1"/>
        <v>-222</v>
      </c>
    </row>
    <row r="60" spans="1:17" ht="10.5" customHeight="1">
      <c r="A60" s="38" t="s">
        <v>102</v>
      </c>
      <c r="B60" s="13" t="s">
        <v>103</v>
      </c>
      <c r="C60" s="13">
        <v>642</v>
      </c>
      <c r="D60" s="13">
        <v>219</v>
      </c>
      <c r="E60" s="13">
        <v>835</v>
      </c>
      <c r="F60" s="13"/>
      <c r="G60" s="13"/>
      <c r="H60" s="13"/>
      <c r="I60" s="13"/>
      <c r="J60" s="10">
        <f t="shared" si="18"/>
        <v>1696</v>
      </c>
      <c r="K60" s="13"/>
      <c r="L60" s="13"/>
      <c r="M60" s="13"/>
      <c r="N60" s="10">
        <f t="shared" si="11"/>
        <v>0</v>
      </c>
      <c r="O60" s="10">
        <f t="shared" si="12"/>
        <v>1696</v>
      </c>
      <c r="P60" s="12">
        <v>1621</v>
      </c>
      <c r="Q60" s="63">
        <f t="shared" si="1"/>
        <v>75</v>
      </c>
    </row>
    <row r="61" spans="1:17" ht="10.5" customHeight="1" thickBot="1">
      <c r="A61" s="40" t="s">
        <v>104</v>
      </c>
      <c r="B61" s="15" t="s">
        <v>105</v>
      </c>
      <c r="C61" s="15">
        <v>8684</v>
      </c>
      <c r="D61" s="15">
        <v>2806</v>
      </c>
      <c r="E61" s="15">
        <v>2198</v>
      </c>
      <c r="F61" s="15"/>
      <c r="G61" s="15"/>
      <c r="H61" s="15">
        <v>90</v>
      </c>
      <c r="I61" s="15"/>
      <c r="J61" s="10">
        <f t="shared" si="18"/>
        <v>13778</v>
      </c>
      <c r="K61" s="15"/>
      <c r="L61" s="15"/>
      <c r="M61" s="15"/>
      <c r="N61" s="11">
        <f t="shared" si="11"/>
        <v>0</v>
      </c>
      <c r="O61" s="11">
        <f t="shared" si="12"/>
        <v>13778</v>
      </c>
      <c r="P61" s="24">
        <v>14306</v>
      </c>
      <c r="Q61" s="69">
        <f t="shared" si="1"/>
        <v>-528</v>
      </c>
    </row>
    <row r="62" spans="1:17" s="4" customFormat="1" ht="13.5" thickBot="1">
      <c r="A62" s="42">
        <v>4</v>
      </c>
      <c r="B62" s="18" t="s">
        <v>106</v>
      </c>
      <c r="C62" s="18">
        <f aca="true" t="shared" si="19" ref="C62:P62">SUM(C56:C61)</f>
        <v>27274</v>
      </c>
      <c r="D62" s="18">
        <f t="shared" si="19"/>
        <v>8800</v>
      </c>
      <c r="E62" s="18">
        <f t="shared" si="19"/>
        <v>15649</v>
      </c>
      <c r="F62" s="18">
        <f t="shared" si="19"/>
        <v>0</v>
      </c>
      <c r="G62" s="18">
        <f t="shared" si="19"/>
        <v>0</v>
      </c>
      <c r="H62" s="18">
        <f t="shared" si="19"/>
        <v>538</v>
      </c>
      <c r="I62" s="18">
        <f t="shared" si="19"/>
        <v>0</v>
      </c>
      <c r="J62" s="18">
        <f t="shared" si="19"/>
        <v>52261</v>
      </c>
      <c r="K62" s="18">
        <f t="shared" si="19"/>
        <v>0</v>
      </c>
      <c r="L62" s="18">
        <f t="shared" si="19"/>
        <v>0</v>
      </c>
      <c r="M62" s="18">
        <f t="shared" si="19"/>
        <v>0</v>
      </c>
      <c r="N62" s="18">
        <f t="shared" si="19"/>
        <v>0</v>
      </c>
      <c r="O62" s="18">
        <f t="shared" si="19"/>
        <v>52261</v>
      </c>
      <c r="P62" s="50">
        <f t="shared" si="19"/>
        <v>55430</v>
      </c>
      <c r="Q62" s="53">
        <f t="shared" si="1"/>
        <v>-3169</v>
      </c>
    </row>
    <row r="63" spans="1:17" s="5" customFormat="1" ht="13.5" thickBot="1">
      <c r="A63" s="45">
        <v>5</v>
      </c>
      <c r="B63" s="27" t="s">
        <v>114</v>
      </c>
      <c r="C63" s="27">
        <v>10879</v>
      </c>
      <c r="D63" s="27">
        <v>3390</v>
      </c>
      <c r="E63" s="27">
        <v>2217</v>
      </c>
      <c r="F63" s="27"/>
      <c r="G63" s="27"/>
      <c r="H63" s="27"/>
      <c r="I63" s="27"/>
      <c r="J63" s="27">
        <f>SUM(C63:G63)</f>
        <v>16486</v>
      </c>
      <c r="K63" s="27">
        <v>400</v>
      </c>
      <c r="L63" s="27"/>
      <c r="M63" s="27"/>
      <c r="N63" s="27">
        <f>SUM(K63:M63)</f>
        <v>400</v>
      </c>
      <c r="O63" s="11">
        <f t="shared" si="12"/>
        <v>16886</v>
      </c>
      <c r="P63" s="28">
        <v>16987</v>
      </c>
      <c r="Q63" s="70">
        <f t="shared" si="1"/>
        <v>-101</v>
      </c>
    </row>
    <row r="64" spans="1:17" s="2" customFormat="1" ht="13.5" thickBot="1">
      <c r="A64" s="36"/>
      <c r="B64" s="7" t="s">
        <v>107</v>
      </c>
      <c r="C64" s="7">
        <f>SUM(C48,C55,C62,C63)</f>
        <v>155946</v>
      </c>
      <c r="D64" s="7">
        <f aca="true" t="shared" si="20" ref="D64:P64">SUM(D48,D55,D62,D63)</f>
        <v>49751</v>
      </c>
      <c r="E64" s="7">
        <f t="shared" si="20"/>
        <v>56457</v>
      </c>
      <c r="F64" s="7">
        <f t="shared" si="20"/>
        <v>0</v>
      </c>
      <c r="G64" s="7">
        <f t="shared" si="20"/>
        <v>0</v>
      </c>
      <c r="H64" s="7">
        <f t="shared" si="20"/>
        <v>3172</v>
      </c>
      <c r="I64" s="7">
        <f t="shared" si="20"/>
        <v>0</v>
      </c>
      <c r="J64" s="7">
        <f t="shared" si="20"/>
        <v>265326</v>
      </c>
      <c r="K64" s="7">
        <f t="shared" si="20"/>
        <v>400</v>
      </c>
      <c r="L64" s="7">
        <f t="shared" si="20"/>
        <v>0</v>
      </c>
      <c r="M64" s="7">
        <f t="shared" si="20"/>
        <v>20000</v>
      </c>
      <c r="N64" s="7">
        <f t="shared" si="20"/>
        <v>20400</v>
      </c>
      <c r="O64" s="7">
        <f t="shared" si="20"/>
        <v>285726</v>
      </c>
      <c r="P64" s="8">
        <f t="shared" si="20"/>
        <v>270373</v>
      </c>
      <c r="Q64" s="53">
        <f t="shared" si="1"/>
        <v>15353</v>
      </c>
    </row>
    <row r="65" spans="1:17" s="4" customFormat="1" ht="13.5" thickBot="1">
      <c r="A65" s="42"/>
      <c r="B65" s="18" t="s">
        <v>116</v>
      </c>
      <c r="C65" s="18">
        <f>SUM(C43,C64)</f>
        <v>253159</v>
      </c>
      <c r="D65" s="18">
        <f aca="true" t="shared" si="21" ref="D65:P65">SUM(D43,D64)</f>
        <v>80464</v>
      </c>
      <c r="E65" s="18">
        <f t="shared" si="21"/>
        <v>121750</v>
      </c>
      <c r="F65" s="18">
        <f t="shared" si="21"/>
        <v>7460</v>
      </c>
      <c r="G65" s="18">
        <f t="shared" si="21"/>
        <v>7070</v>
      </c>
      <c r="H65" s="18">
        <f t="shared" si="21"/>
        <v>4756</v>
      </c>
      <c r="I65" s="18">
        <f t="shared" si="21"/>
        <v>18650</v>
      </c>
      <c r="J65" s="18">
        <f t="shared" si="21"/>
        <v>493309</v>
      </c>
      <c r="K65" s="18">
        <f t="shared" si="21"/>
        <v>26000</v>
      </c>
      <c r="L65" s="18">
        <f t="shared" si="21"/>
        <v>59384</v>
      </c>
      <c r="M65" s="18">
        <f t="shared" si="21"/>
        <v>42041</v>
      </c>
      <c r="N65" s="18">
        <f t="shared" si="21"/>
        <v>127425</v>
      </c>
      <c r="O65" s="18">
        <f t="shared" si="21"/>
        <v>620734</v>
      </c>
      <c r="P65" s="50">
        <f t="shared" si="21"/>
        <v>528630</v>
      </c>
      <c r="Q65" s="53">
        <f t="shared" si="1"/>
        <v>92104</v>
      </c>
    </row>
    <row r="66" spans="1:17" s="3" customFormat="1" ht="10.5" customHeight="1">
      <c r="A66" s="37" t="s">
        <v>108</v>
      </c>
      <c r="B66" s="10" t="s">
        <v>109</v>
      </c>
      <c r="C66" s="10">
        <v>14465</v>
      </c>
      <c r="D66" s="10">
        <v>4630</v>
      </c>
      <c r="E66" s="10">
        <v>14837</v>
      </c>
      <c r="F66" s="10"/>
      <c r="G66" s="10"/>
      <c r="H66" s="10">
        <v>1832</v>
      </c>
      <c r="I66" s="10"/>
      <c r="J66" s="10">
        <f>SUM(C66:I66)</f>
        <v>35764</v>
      </c>
      <c r="K66" s="10"/>
      <c r="L66" s="10"/>
      <c r="M66" s="10">
        <v>0</v>
      </c>
      <c r="N66" s="10">
        <f t="shared" si="11"/>
        <v>0</v>
      </c>
      <c r="O66" s="10">
        <f t="shared" si="12"/>
        <v>35764</v>
      </c>
      <c r="P66" s="12">
        <v>38424</v>
      </c>
      <c r="Q66" s="58">
        <f t="shared" si="1"/>
        <v>-2660</v>
      </c>
    </row>
    <row r="67" spans="1:17" ht="10.5" customHeight="1" thickBot="1">
      <c r="A67" s="40" t="s">
        <v>110</v>
      </c>
      <c r="B67" s="15" t="s">
        <v>111</v>
      </c>
      <c r="C67" s="15">
        <v>8165</v>
      </c>
      <c r="D67" s="15">
        <v>2659</v>
      </c>
      <c r="E67" s="15">
        <v>3570</v>
      </c>
      <c r="F67" s="15"/>
      <c r="G67" s="15"/>
      <c r="H67" s="15">
        <v>378</v>
      </c>
      <c r="I67" s="15"/>
      <c r="J67" s="15">
        <f>SUM(C67:I67)</f>
        <v>14772</v>
      </c>
      <c r="K67" s="15"/>
      <c r="L67" s="15"/>
      <c r="M67" s="15">
        <v>0</v>
      </c>
      <c r="N67" s="11">
        <f t="shared" si="11"/>
        <v>0</v>
      </c>
      <c r="O67" s="11">
        <f t="shared" si="12"/>
        <v>14772</v>
      </c>
      <c r="P67" s="24">
        <v>13075</v>
      </c>
      <c r="Q67" s="71">
        <f>O67-P67</f>
        <v>1697</v>
      </c>
    </row>
    <row r="68" spans="1:17" s="4" customFormat="1" ht="13.5" thickBot="1">
      <c r="A68" s="42">
        <v>6</v>
      </c>
      <c r="B68" s="18" t="s">
        <v>115</v>
      </c>
      <c r="C68" s="18">
        <f aca="true" t="shared" si="22" ref="C68:P68">SUM(C66:C67)</f>
        <v>22630</v>
      </c>
      <c r="D68" s="18">
        <f t="shared" si="22"/>
        <v>7289</v>
      </c>
      <c r="E68" s="18">
        <f t="shared" si="22"/>
        <v>18407</v>
      </c>
      <c r="F68" s="18">
        <f t="shared" si="22"/>
        <v>0</v>
      </c>
      <c r="G68" s="18">
        <f t="shared" si="22"/>
        <v>0</v>
      </c>
      <c r="H68" s="18">
        <f t="shared" si="22"/>
        <v>2210</v>
      </c>
      <c r="I68" s="18">
        <f t="shared" si="22"/>
        <v>0</v>
      </c>
      <c r="J68" s="18">
        <f t="shared" si="22"/>
        <v>50536</v>
      </c>
      <c r="K68" s="18">
        <f t="shared" si="22"/>
        <v>0</v>
      </c>
      <c r="L68" s="18">
        <f t="shared" si="22"/>
        <v>0</v>
      </c>
      <c r="M68" s="18">
        <f t="shared" si="22"/>
        <v>0</v>
      </c>
      <c r="N68" s="18">
        <f t="shared" si="22"/>
        <v>0</v>
      </c>
      <c r="O68" s="18">
        <f t="shared" si="22"/>
        <v>50536</v>
      </c>
      <c r="P68" s="50">
        <f t="shared" si="22"/>
        <v>51499</v>
      </c>
      <c r="Q68" s="53">
        <f>O68-P68</f>
        <v>-963</v>
      </c>
    </row>
    <row r="69" spans="1:17" s="5" customFormat="1" ht="13.5" thickBot="1">
      <c r="A69" s="44"/>
      <c r="B69" s="26" t="s">
        <v>112</v>
      </c>
      <c r="C69" s="26">
        <f>C65+C68</f>
        <v>275789</v>
      </c>
      <c r="D69" s="26">
        <f aca="true" t="shared" si="23" ref="D69:P69">D65+D68</f>
        <v>87753</v>
      </c>
      <c r="E69" s="26">
        <f t="shared" si="23"/>
        <v>140157</v>
      </c>
      <c r="F69" s="26">
        <f t="shared" si="23"/>
        <v>7460</v>
      </c>
      <c r="G69" s="26">
        <f t="shared" si="23"/>
        <v>7070</v>
      </c>
      <c r="H69" s="26">
        <f t="shared" si="23"/>
        <v>6966</v>
      </c>
      <c r="I69" s="26">
        <f t="shared" si="23"/>
        <v>18650</v>
      </c>
      <c r="J69" s="26">
        <f t="shared" si="23"/>
        <v>543845</v>
      </c>
      <c r="K69" s="26">
        <f t="shared" si="23"/>
        <v>26000</v>
      </c>
      <c r="L69" s="26">
        <f t="shared" si="23"/>
        <v>59384</v>
      </c>
      <c r="M69" s="26">
        <f t="shared" si="23"/>
        <v>42041</v>
      </c>
      <c r="N69" s="26">
        <f t="shared" si="23"/>
        <v>127425</v>
      </c>
      <c r="O69" s="26">
        <f t="shared" si="23"/>
        <v>671270</v>
      </c>
      <c r="P69" s="49">
        <f t="shared" si="23"/>
        <v>580129</v>
      </c>
      <c r="Q69" s="56">
        <f>O69-P69</f>
        <v>91141</v>
      </c>
    </row>
    <row r="70" spans="1:17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0"/>
    </row>
    <row r="71" spans="1:17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</row>
    <row r="72" spans="1:17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</row>
    <row r="73" spans="1:17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0"/>
    </row>
    <row r="74" spans="1:17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0"/>
    </row>
    <row r="75" spans="1:17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0"/>
    </row>
    <row r="77" spans="1:17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</row>
    <row r="78" spans="1:17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</row>
    <row r="79" spans="1:17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0"/>
    </row>
    <row r="80" spans="1:17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0"/>
    </row>
    <row r="81" spans="1:17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30"/>
    </row>
    <row r="82" spans="1:17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30"/>
    </row>
    <row r="83" spans="1:17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30"/>
    </row>
    <row r="84" spans="1:17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30"/>
    </row>
    <row r="85" spans="1:17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30"/>
    </row>
    <row r="86" spans="1:17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30"/>
    </row>
    <row r="87" spans="1:17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30"/>
    </row>
    <row r="88" spans="1:17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0"/>
    </row>
    <row r="89" spans="1:17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0"/>
    </row>
    <row r="90" spans="1:17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</row>
    <row r="91" spans="1:17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</row>
    <row r="92" spans="1:17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</row>
    <row r="93" spans="1:17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0"/>
    </row>
    <row r="94" spans="1:1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30"/>
    </row>
    <row r="95" spans="1:1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0"/>
    </row>
    <row r="96" spans="1:1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0"/>
    </row>
    <row r="97" spans="1:1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30"/>
    </row>
    <row r="98" spans="1:1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30"/>
    </row>
    <row r="99" spans="1:1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30"/>
    </row>
    <row r="100" spans="1:1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30"/>
    </row>
    <row r="101" spans="1:1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30"/>
    </row>
    <row r="102" spans="1:1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0"/>
    </row>
    <row r="103" spans="1:1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30"/>
    </row>
    <row r="104" spans="1:1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0"/>
    </row>
    <row r="105" spans="1:1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30"/>
    </row>
    <row r="106" spans="1:1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30"/>
    </row>
    <row r="107" spans="1:1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30"/>
    </row>
    <row r="108" spans="1:1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30"/>
    </row>
    <row r="109" spans="1:17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30"/>
    </row>
    <row r="110" spans="1:17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30"/>
    </row>
    <row r="111" spans="1:17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30"/>
    </row>
    <row r="112" spans="1:17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0"/>
    </row>
    <row r="113" spans="1:17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30"/>
    </row>
    <row r="114" spans="1:17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30"/>
    </row>
    <row r="115" spans="1:17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30"/>
    </row>
    <row r="116" spans="1:17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30"/>
    </row>
    <row r="117" spans="1:1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30"/>
    </row>
    <row r="118" spans="1:17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30"/>
    </row>
    <row r="119" spans="1:17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30"/>
    </row>
    <row r="120" spans="1:17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30"/>
    </row>
    <row r="121" spans="1:17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30"/>
    </row>
    <row r="122" spans="1:17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30"/>
    </row>
    <row r="123" spans="1:17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30"/>
    </row>
    <row r="124" spans="1:17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30"/>
    </row>
    <row r="125" spans="1:17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30"/>
    </row>
    <row r="126" spans="1:17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30"/>
    </row>
    <row r="127" spans="1:17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30"/>
    </row>
    <row r="128" spans="1:17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30"/>
    </row>
    <row r="129" spans="1:17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30"/>
    </row>
    <row r="130" spans="1:17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30"/>
    </row>
    <row r="131" spans="1:17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30"/>
    </row>
    <row r="132" spans="1:17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30"/>
    </row>
    <row r="133" spans="1:17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30"/>
    </row>
    <row r="134" spans="1:17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30"/>
    </row>
    <row r="135" spans="1:17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30"/>
    </row>
    <row r="136" spans="1:17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30"/>
    </row>
    <row r="137" spans="1:17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30"/>
    </row>
    <row r="138" spans="1:17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30"/>
    </row>
    <row r="139" spans="1:17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30"/>
    </row>
    <row r="140" spans="1:17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30"/>
    </row>
    <row r="141" spans="1:1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30"/>
    </row>
    <row r="142" spans="1:1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30"/>
    </row>
    <row r="143" spans="1:1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30"/>
    </row>
    <row r="144" spans="1:1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30"/>
    </row>
    <row r="145" spans="1:1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0"/>
    </row>
    <row r="146" spans="1:1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0"/>
    </row>
    <row r="147" spans="1:1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30"/>
    </row>
    <row r="148" spans="1:1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30"/>
    </row>
    <row r="149" spans="1:1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30"/>
    </row>
    <row r="150" spans="1:1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30"/>
    </row>
    <row r="151" spans="1:1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30"/>
    </row>
    <row r="152" spans="1:1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30"/>
    </row>
    <row r="153" spans="1:1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30"/>
    </row>
    <row r="154" spans="1:1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30"/>
    </row>
    <row r="155" spans="1:1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30"/>
    </row>
    <row r="156" spans="1:1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0"/>
    </row>
    <row r="157" spans="1:1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30"/>
    </row>
    <row r="158" spans="1:1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30"/>
    </row>
    <row r="159" spans="1:1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30"/>
    </row>
    <row r="160" spans="1:1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30"/>
    </row>
    <row r="161" spans="1:1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30"/>
    </row>
    <row r="162" spans="1:17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30"/>
    </row>
    <row r="163" spans="1:17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30"/>
    </row>
    <row r="164" spans="1:17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30"/>
    </row>
    <row r="165" spans="1:17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30"/>
    </row>
    <row r="166" spans="1:17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30"/>
    </row>
    <row r="167" spans="1:17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30"/>
    </row>
    <row r="168" spans="1:17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30"/>
    </row>
    <row r="169" spans="1:17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30"/>
    </row>
    <row r="170" spans="1:17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30"/>
    </row>
    <row r="171" spans="1:17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30"/>
    </row>
    <row r="172" spans="1:17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0"/>
    </row>
    <row r="173" spans="1:17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30"/>
    </row>
    <row r="174" spans="1:17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30"/>
    </row>
    <row r="175" spans="1:17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30"/>
    </row>
  </sheetData>
  <mergeCells count="3">
    <mergeCell ref="A1:Q1"/>
    <mergeCell ref="C3:O3"/>
    <mergeCell ref="O2:Q2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2007-02-16T05:39:29Z</cp:lastPrinted>
  <dcterms:created xsi:type="dcterms:W3CDTF">2003-02-14T09:32:56Z</dcterms:created>
  <dcterms:modified xsi:type="dcterms:W3CDTF">2007-02-26T07:18:29Z</dcterms:modified>
  <cp:category/>
  <cp:version/>
  <cp:contentType/>
  <cp:contentStatus/>
</cp:coreProperties>
</file>