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670" windowHeight="1000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<sst xmlns="http://schemas.openxmlformats.org/spreadsheetml/2006/main" count="45" uniqueCount="44">
  <si>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Eszközök</t>
  </si>
  <si>
    <t>Megnevezés</t>
  </si>
  <si>
    <t>Immateriális javak</t>
  </si>
  <si>
    <t>Ingatlanok</t>
  </si>
  <si>
    <t>Gépek, berendezések, felszerelések</t>
  </si>
  <si>
    <t>Járművek</t>
  </si>
  <si>
    <t>Beruházások</t>
  </si>
  <si>
    <t>Részesedések</t>
  </si>
  <si>
    <t>Üzemeltetésre átadott eszközök</t>
  </si>
  <si>
    <t>Adott kölcsönök</t>
  </si>
  <si>
    <t>Anyagok</t>
  </si>
  <si>
    <t>Követelések</t>
  </si>
  <si>
    <t>Pénztárak</t>
  </si>
  <si>
    <t>Kv. bankszámlák</t>
  </si>
  <si>
    <t>Pénzügyi elszámolások</t>
  </si>
  <si>
    <t>Mérleg szerinti eszközök összesen:</t>
  </si>
  <si>
    <t>Források</t>
  </si>
  <si>
    <t>Induló tőke</t>
  </si>
  <si>
    <t>Tőkeváltozások</t>
  </si>
  <si>
    <t>Saját tőke összesen:</t>
  </si>
  <si>
    <t>Korrigált pénzmaradvány</t>
  </si>
  <si>
    <t>Rövid lejáratú kötelezettség</t>
  </si>
  <si>
    <t>Mérleg szerinti források összesen:</t>
  </si>
  <si>
    <t>Polgármesteri hivatal</t>
  </si>
  <si>
    <t>Művelődési Központ</t>
  </si>
  <si>
    <t>Önkormányzat összesen</t>
  </si>
  <si>
    <t>2003. XII.31.</t>
  </si>
  <si>
    <t xml:space="preserve">Változás </t>
  </si>
  <si>
    <t>2003.XII.31.</t>
  </si>
  <si>
    <t>Változás</t>
  </si>
  <si>
    <t>változás</t>
  </si>
  <si>
    <t>Befektetett eszközök összesen</t>
  </si>
  <si>
    <t>Befektetett pénzügyi eszközök össz.</t>
  </si>
  <si>
    <t>Péneszköz összesen</t>
  </si>
  <si>
    <t>Forgóeszközök összesen</t>
  </si>
  <si>
    <t>Tárgyi eszközök összesen.</t>
  </si>
  <si>
    <t>2003.XII.31.-</t>
  </si>
  <si>
    <t>2004. XII.31.</t>
  </si>
  <si>
    <t>2004.XII.31.</t>
  </si>
  <si>
    <t>2004.XII.31</t>
  </si>
  <si>
    <t>Szállítók</t>
  </si>
  <si>
    <t>Hosszúlejáratú  kötelezettség</t>
  </si>
  <si>
    <t>2004/2003 %-a</t>
  </si>
  <si>
    <r>
      <t xml:space="preserve">10 számú melléklet az 5/2005. (IV.1.) költségvetési beszámoló rendelethez 
Rétság Város Önkormányzat  2004.  XII.31.  vagyonának kimutatása </t>
    </r>
    <r>
      <rPr>
        <sz val="10"/>
        <rFont val="Times New Roman"/>
        <family val="1"/>
      </rPr>
      <t>(1.000 Ft-ban)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</si>
</sst>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2" borderId="2" xfId="0" applyFont="1" applyFill="1" applyBorder="1" applyAlignment="1">
      <alignment horizontal="center"/>
    </xf>
    <xf numFmtId="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5" xfId="0" applyNumberFormat="1" applyFont="1" applyBorder="1" applyAlignment="1">
      <alignment/>
    </xf>
    <xf numFmtId="10" fontId="4" fillId="0" borderId="16" xfId="0" applyNumberFormat="1" applyFont="1" applyBorder="1" applyAlignment="1">
      <alignment/>
    </xf>
    <xf numFmtId="10" fontId="4" fillId="0" borderId="17" xfId="0" applyNumberFormat="1" applyFont="1" applyBorder="1" applyAlignment="1">
      <alignment/>
    </xf>
    <xf numFmtId="10" fontId="2" fillId="0" borderId="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10" fontId="4" fillId="0" borderId="1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8" xfId="0" applyFont="1" applyBorder="1" applyAlignment="1">
      <alignment/>
    </xf>
    <xf numFmtId="1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" fontId="3" fillId="0" borderId="20" xfId="0" applyNumberFormat="1" applyFont="1" applyBorder="1" applyAlignment="1">
      <alignment/>
    </xf>
    <xf numFmtId="0" fontId="4" fillId="0" borderId="21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22" xfId="0" applyFont="1" applyBorder="1" applyAlignment="1">
      <alignment/>
    </xf>
    <xf numFmtId="3" fontId="2" fillId="0" borderId="22" xfId="0" applyNumberFormat="1" applyFont="1" applyBorder="1" applyAlignment="1">
      <alignment/>
    </xf>
    <xf numFmtId="10" fontId="4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3" fontId="3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10" fontId="4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26" xfId="0" applyFont="1" applyBorder="1" applyAlignment="1">
      <alignment/>
    </xf>
    <xf numFmtId="10" fontId="4" fillId="0" borderId="27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3" xfId="0" applyNumberFormat="1" applyFont="1" applyBorder="1" applyAlignment="1">
      <alignment/>
    </xf>
    <xf numFmtId="0" fontId="4" fillId="0" borderId="13" xfId="0" applyFont="1" applyBorder="1" applyAlignment="1">
      <alignment/>
    </xf>
    <xf numFmtId="3" fontId="3" fillId="0" borderId="25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3" fillId="2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0" fontId="4" fillId="0" borderId="5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3" fillId="2" borderId="4" xfId="0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"/>
  <sheetViews>
    <sheetView tabSelected="1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29.125" style="0" customWidth="1"/>
    <col min="2" max="2" width="10.00390625" style="0" customWidth="1"/>
    <col min="3" max="3" width="10.625" style="0" customWidth="1"/>
    <col min="4" max="4" width="10.375" style="0" customWidth="1"/>
    <col min="5" max="5" width="8.875" style="0" customWidth="1"/>
    <col min="6" max="6" width="9.625" style="0" customWidth="1"/>
    <col min="7" max="7" width="8.875" style="0" customWidth="1"/>
    <col min="8" max="10" width="10.125" style="0" customWidth="1"/>
    <col min="11" max="11" width="12.625" style="0" customWidth="1"/>
  </cols>
  <sheetData>
    <row r="1" spans="1:15" s="72" customFormat="1" ht="39" customHeight="1" thickBot="1">
      <c r="A1" s="83" t="s">
        <v>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71"/>
      <c r="M1" s="71"/>
      <c r="N1" s="71"/>
      <c r="O1" s="71"/>
    </row>
    <row r="2" spans="1:12" s="3" customFormat="1" ht="12.75" customHeight="1">
      <c r="A2" s="9" t="s">
        <v>1</v>
      </c>
      <c r="B2" s="79" t="s">
        <v>23</v>
      </c>
      <c r="C2" s="80"/>
      <c r="D2" s="81"/>
      <c r="E2" s="79" t="s">
        <v>24</v>
      </c>
      <c r="F2" s="80"/>
      <c r="G2" s="81"/>
      <c r="H2" s="79" t="s">
        <v>25</v>
      </c>
      <c r="I2" s="80"/>
      <c r="J2" s="80"/>
      <c r="K2" s="82"/>
      <c r="L2" s="2"/>
    </row>
    <row r="3" spans="1:11" s="4" customFormat="1" ht="11.25" thickBot="1">
      <c r="A3" s="22"/>
      <c r="B3" s="23" t="s">
        <v>36</v>
      </c>
      <c r="C3" s="24" t="s">
        <v>37</v>
      </c>
      <c r="D3" s="23" t="s">
        <v>27</v>
      </c>
      <c r="E3" s="25" t="s">
        <v>28</v>
      </c>
      <c r="F3" s="25" t="s">
        <v>38</v>
      </c>
      <c r="G3" s="23" t="s">
        <v>29</v>
      </c>
      <c r="H3" s="26" t="s">
        <v>26</v>
      </c>
      <c r="I3" s="26" t="s">
        <v>39</v>
      </c>
      <c r="J3" s="26" t="s">
        <v>30</v>
      </c>
      <c r="K3" s="27" t="s">
        <v>42</v>
      </c>
    </row>
    <row r="4" spans="1:11" s="5" customFormat="1" ht="10.5">
      <c r="A4" s="44" t="s">
        <v>0</v>
      </c>
      <c r="B4" s="45"/>
      <c r="C4" s="46"/>
      <c r="D4" s="45"/>
      <c r="E4" s="45"/>
      <c r="F4" s="46"/>
      <c r="G4" s="45"/>
      <c r="H4" s="45"/>
      <c r="I4" s="45"/>
      <c r="J4" s="45"/>
      <c r="K4" s="47"/>
    </row>
    <row r="5" spans="1:11" s="14" customFormat="1" ht="10.5">
      <c r="A5" s="20" t="s">
        <v>2</v>
      </c>
      <c r="B5" s="21">
        <v>3353</v>
      </c>
      <c r="C5" s="42">
        <v>2603</v>
      </c>
      <c r="D5" s="21">
        <f>C5-B5</f>
        <v>-750</v>
      </c>
      <c r="E5" s="21">
        <v>734</v>
      </c>
      <c r="F5" s="42">
        <v>480</v>
      </c>
      <c r="G5" s="21">
        <f>F5-E5</f>
        <v>-254</v>
      </c>
      <c r="H5" s="21">
        <f>B5+E5</f>
        <v>4087</v>
      </c>
      <c r="I5" s="21">
        <f>C5+F5</f>
        <v>3083</v>
      </c>
      <c r="J5" s="21">
        <f>I5-H5</f>
        <v>-1004</v>
      </c>
      <c r="K5" s="38">
        <f>I5/H5</f>
        <v>0.7543430389038415</v>
      </c>
    </row>
    <row r="6" spans="1:11" s="3" customFormat="1" ht="10.5">
      <c r="A6" s="6" t="s">
        <v>3</v>
      </c>
      <c r="B6" s="11">
        <v>2058490</v>
      </c>
      <c r="C6" s="43">
        <v>2090923</v>
      </c>
      <c r="D6" s="21">
        <f aca="true" t="shared" si="0" ref="D6:D33">C6-B6</f>
        <v>32433</v>
      </c>
      <c r="E6" s="11">
        <v>23942</v>
      </c>
      <c r="F6" s="43">
        <v>25512</v>
      </c>
      <c r="G6" s="21">
        <f aca="true" t="shared" si="1" ref="G6:G33">F6-E6</f>
        <v>1570</v>
      </c>
      <c r="H6" s="21">
        <f aca="true" t="shared" si="2" ref="H6:H33">B6+E6</f>
        <v>2082432</v>
      </c>
      <c r="I6" s="21">
        <f aca="true" t="shared" si="3" ref="I6:I33">C6+F6</f>
        <v>2116435</v>
      </c>
      <c r="J6" s="21">
        <f>I6-H6</f>
        <v>34003</v>
      </c>
      <c r="K6" s="38">
        <f aca="true" t="shared" si="4" ref="K6:K14">I6/H6</f>
        <v>1.0163285043641281</v>
      </c>
    </row>
    <row r="7" spans="1:11" s="3" customFormat="1" ht="10.5">
      <c r="A7" s="6" t="s">
        <v>4</v>
      </c>
      <c r="B7" s="11">
        <v>21672</v>
      </c>
      <c r="C7" s="43">
        <v>17742</v>
      </c>
      <c r="D7" s="21">
        <f t="shared" si="0"/>
        <v>-3930</v>
      </c>
      <c r="E7" s="11">
        <v>5628</v>
      </c>
      <c r="F7" s="43">
        <v>4527</v>
      </c>
      <c r="G7" s="21">
        <f t="shared" si="1"/>
        <v>-1101</v>
      </c>
      <c r="H7" s="21">
        <f t="shared" si="2"/>
        <v>27300</v>
      </c>
      <c r="I7" s="21">
        <f t="shared" si="3"/>
        <v>22269</v>
      </c>
      <c r="J7" s="21">
        <f>I7-H7</f>
        <v>-5031</v>
      </c>
      <c r="K7" s="38">
        <f t="shared" si="4"/>
        <v>0.8157142857142857</v>
      </c>
    </row>
    <row r="8" spans="1:11" s="3" customFormat="1" ht="10.5">
      <c r="A8" s="6" t="s">
        <v>5</v>
      </c>
      <c r="B8" s="11">
        <v>2273</v>
      </c>
      <c r="C8" s="43">
        <v>932</v>
      </c>
      <c r="D8" s="21">
        <f t="shared" si="0"/>
        <v>-1341</v>
      </c>
      <c r="E8" s="11"/>
      <c r="F8" s="43"/>
      <c r="G8" s="21">
        <f t="shared" si="1"/>
        <v>0</v>
      </c>
      <c r="H8" s="21">
        <f t="shared" si="2"/>
        <v>2273</v>
      </c>
      <c r="I8" s="21">
        <f t="shared" si="3"/>
        <v>932</v>
      </c>
      <c r="J8" s="21">
        <f>I8-H8</f>
        <v>-1341</v>
      </c>
      <c r="K8" s="38">
        <f t="shared" si="4"/>
        <v>0.41003079630444345</v>
      </c>
    </row>
    <row r="9" spans="1:11" s="3" customFormat="1" ht="10.5">
      <c r="A9" s="6" t="s">
        <v>6</v>
      </c>
      <c r="B9" s="11">
        <v>342734</v>
      </c>
      <c r="C9" s="43">
        <v>2825</v>
      </c>
      <c r="D9" s="21">
        <f t="shared" si="0"/>
        <v>-339909</v>
      </c>
      <c r="E9" s="11"/>
      <c r="F9" s="43"/>
      <c r="G9" s="21">
        <f t="shared" si="1"/>
        <v>0</v>
      </c>
      <c r="H9" s="21">
        <f t="shared" si="2"/>
        <v>342734</v>
      </c>
      <c r="I9" s="21">
        <f t="shared" si="3"/>
        <v>2825</v>
      </c>
      <c r="J9" s="21">
        <f>I9-H9</f>
        <v>-339909</v>
      </c>
      <c r="K9" s="38">
        <f t="shared" si="4"/>
        <v>0.00824254378030776</v>
      </c>
    </row>
    <row r="10" spans="1:11" s="14" customFormat="1" ht="10.5">
      <c r="A10" s="20" t="s">
        <v>35</v>
      </c>
      <c r="B10" s="21">
        <f>SUM(B6:B9)</f>
        <v>2425169</v>
      </c>
      <c r="C10" s="21">
        <f>SUM(C6:C9)</f>
        <v>2112422</v>
      </c>
      <c r="D10" s="21">
        <f t="shared" si="0"/>
        <v>-312747</v>
      </c>
      <c r="E10" s="21">
        <f>SUM(E6:E9)</f>
        <v>29570</v>
      </c>
      <c r="F10" s="21">
        <f>SUM(F6:F9)</f>
        <v>30039</v>
      </c>
      <c r="G10" s="21">
        <f t="shared" si="1"/>
        <v>469</v>
      </c>
      <c r="H10" s="21">
        <f t="shared" si="2"/>
        <v>2454739</v>
      </c>
      <c r="I10" s="21">
        <f t="shared" si="3"/>
        <v>2142461</v>
      </c>
      <c r="J10" s="21">
        <f>SUM(J6:J9)</f>
        <v>-312278</v>
      </c>
      <c r="K10" s="38">
        <f t="shared" si="4"/>
        <v>0.8727856607158643</v>
      </c>
    </row>
    <row r="11" spans="1:11" s="3" customFormat="1" ht="10.5">
      <c r="A11" s="6" t="s">
        <v>7</v>
      </c>
      <c r="B11" s="11">
        <v>12070</v>
      </c>
      <c r="C11" s="43">
        <v>15060</v>
      </c>
      <c r="D11" s="21">
        <f t="shared" si="0"/>
        <v>2990</v>
      </c>
      <c r="E11" s="11"/>
      <c r="F11" s="43"/>
      <c r="G11" s="21">
        <f t="shared" si="1"/>
        <v>0</v>
      </c>
      <c r="H11" s="21">
        <f t="shared" si="2"/>
        <v>12070</v>
      </c>
      <c r="I11" s="21">
        <f t="shared" si="3"/>
        <v>15060</v>
      </c>
      <c r="J11" s="11">
        <f>I11-H11</f>
        <v>2990</v>
      </c>
      <c r="K11" s="38">
        <f t="shared" si="4"/>
        <v>1.247721623860812</v>
      </c>
    </row>
    <row r="12" spans="1:11" s="3" customFormat="1" ht="10.5">
      <c r="A12" s="6" t="s">
        <v>9</v>
      </c>
      <c r="B12" s="11">
        <v>8227</v>
      </c>
      <c r="C12" s="43">
        <v>7519</v>
      </c>
      <c r="D12" s="21">
        <f t="shared" si="0"/>
        <v>-708</v>
      </c>
      <c r="E12" s="11"/>
      <c r="F12" s="43"/>
      <c r="G12" s="21">
        <f t="shared" si="1"/>
        <v>0</v>
      </c>
      <c r="H12" s="21">
        <f t="shared" si="2"/>
        <v>8227</v>
      </c>
      <c r="I12" s="21">
        <f t="shared" si="3"/>
        <v>7519</v>
      </c>
      <c r="J12" s="11">
        <f>I12-H12</f>
        <v>-708</v>
      </c>
      <c r="K12" s="38">
        <f t="shared" si="4"/>
        <v>0.9139418986264738</v>
      </c>
    </row>
    <row r="13" spans="1:11" s="3" customFormat="1" ht="10.5">
      <c r="A13" s="20" t="s">
        <v>32</v>
      </c>
      <c r="B13" s="21">
        <f>SUM(B11:B12)</f>
        <v>20297</v>
      </c>
      <c r="C13" s="21">
        <f aca="true" t="shared" si="5" ref="C13:J13">SUM(C11:C12)</f>
        <v>22579</v>
      </c>
      <c r="D13" s="21">
        <f t="shared" si="5"/>
        <v>2282</v>
      </c>
      <c r="E13" s="21">
        <f t="shared" si="5"/>
        <v>0</v>
      </c>
      <c r="F13" s="21">
        <f t="shared" si="5"/>
        <v>0</v>
      </c>
      <c r="G13" s="21">
        <f t="shared" si="5"/>
        <v>0</v>
      </c>
      <c r="H13" s="21">
        <f t="shared" si="5"/>
        <v>20297</v>
      </c>
      <c r="I13" s="21">
        <f t="shared" si="5"/>
        <v>22579</v>
      </c>
      <c r="J13" s="21">
        <f t="shared" si="5"/>
        <v>2282</v>
      </c>
      <c r="K13" s="38">
        <f t="shared" si="4"/>
        <v>1.112430408434744</v>
      </c>
    </row>
    <row r="14" spans="1:11" s="14" customFormat="1" ht="11.25" thickBot="1">
      <c r="A14" s="48" t="s">
        <v>8</v>
      </c>
      <c r="B14" s="49">
        <v>19518</v>
      </c>
      <c r="C14" s="50">
        <v>605539</v>
      </c>
      <c r="D14" s="21">
        <f t="shared" si="0"/>
        <v>586021</v>
      </c>
      <c r="E14" s="49"/>
      <c r="F14" s="50"/>
      <c r="G14" s="21">
        <f t="shared" si="1"/>
        <v>0</v>
      </c>
      <c r="H14" s="49">
        <f t="shared" si="2"/>
        <v>19518</v>
      </c>
      <c r="I14" s="49">
        <f t="shared" si="3"/>
        <v>605539</v>
      </c>
      <c r="J14" s="51">
        <f>I14-H14</f>
        <v>586021</v>
      </c>
      <c r="K14" s="38">
        <f t="shared" si="4"/>
        <v>31.024643918434265</v>
      </c>
    </row>
    <row r="15" spans="1:11" s="3" customFormat="1" ht="11.25" thickBot="1">
      <c r="A15" s="17" t="s">
        <v>31</v>
      </c>
      <c r="B15" s="18">
        <f>B5+B10+B13+B14</f>
        <v>2468337</v>
      </c>
      <c r="C15" s="18">
        <f aca="true" t="shared" si="6" ref="C15:J15">C5+C10+C13+C14</f>
        <v>2743143</v>
      </c>
      <c r="D15" s="18">
        <f t="shared" si="6"/>
        <v>274806</v>
      </c>
      <c r="E15" s="18">
        <f t="shared" si="6"/>
        <v>30304</v>
      </c>
      <c r="F15" s="18">
        <f t="shared" si="6"/>
        <v>30519</v>
      </c>
      <c r="G15" s="18">
        <f t="shared" si="6"/>
        <v>215</v>
      </c>
      <c r="H15" s="18">
        <f t="shared" si="6"/>
        <v>2498641</v>
      </c>
      <c r="I15" s="18">
        <f t="shared" si="6"/>
        <v>2773662</v>
      </c>
      <c r="J15" s="18">
        <f t="shared" si="6"/>
        <v>275021</v>
      </c>
      <c r="K15" s="52">
        <f aca="true" t="shared" si="7" ref="K15:K34">I15/H15</f>
        <v>1.1100682330915086</v>
      </c>
    </row>
    <row r="16" spans="1:11" s="14" customFormat="1" ht="10.5">
      <c r="A16" s="32" t="s">
        <v>10</v>
      </c>
      <c r="B16" s="31">
        <v>884</v>
      </c>
      <c r="C16" s="64">
        <v>877</v>
      </c>
      <c r="D16" s="31">
        <f t="shared" si="0"/>
        <v>-7</v>
      </c>
      <c r="E16" s="31"/>
      <c r="F16" s="64"/>
      <c r="G16" s="31">
        <f t="shared" si="1"/>
        <v>0</v>
      </c>
      <c r="H16" s="31">
        <f t="shared" si="2"/>
        <v>884</v>
      </c>
      <c r="I16" s="31">
        <f t="shared" si="3"/>
        <v>877</v>
      </c>
      <c r="J16" s="31">
        <f>I16-H16</f>
        <v>-7</v>
      </c>
      <c r="K16" s="37">
        <f t="shared" si="7"/>
        <v>0.9920814479638009</v>
      </c>
    </row>
    <row r="17" spans="1:11" s="14" customFormat="1" ht="10.5">
      <c r="A17" s="20" t="s">
        <v>11</v>
      </c>
      <c r="B17" s="21">
        <v>23069</v>
      </c>
      <c r="C17" s="42">
        <v>28755</v>
      </c>
      <c r="D17" s="21">
        <f t="shared" si="0"/>
        <v>5686</v>
      </c>
      <c r="E17" s="21"/>
      <c r="F17" s="42"/>
      <c r="G17" s="21">
        <f t="shared" si="1"/>
        <v>0</v>
      </c>
      <c r="H17" s="21">
        <f t="shared" si="2"/>
        <v>23069</v>
      </c>
      <c r="I17" s="21">
        <f t="shared" si="3"/>
        <v>28755</v>
      </c>
      <c r="J17" s="21">
        <f>I17-H17</f>
        <v>5686</v>
      </c>
      <c r="K17" s="37">
        <f t="shared" si="7"/>
        <v>1.2464779574320517</v>
      </c>
    </row>
    <row r="18" spans="1:11" s="3" customFormat="1" ht="10.5">
      <c r="A18" s="6" t="s">
        <v>12</v>
      </c>
      <c r="B18" s="11">
        <v>262</v>
      </c>
      <c r="C18" s="43">
        <v>82</v>
      </c>
      <c r="D18" s="21">
        <f t="shared" si="0"/>
        <v>-180</v>
      </c>
      <c r="E18" s="11"/>
      <c r="F18" s="43"/>
      <c r="G18" s="21">
        <f t="shared" si="1"/>
        <v>0</v>
      </c>
      <c r="H18" s="21">
        <f t="shared" si="2"/>
        <v>262</v>
      </c>
      <c r="I18" s="21">
        <f t="shared" si="3"/>
        <v>82</v>
      </c>
      <c r="J18" s="21">
        <f>I18-H18</f>
        <v>-180</v>
      </c>
      <c r="K18" s="37">
        <f t="shared" si="7"/>
        <v>0.31297709923664124</v>
      </c>
    </row>
    <row r="19" spans="1:11" s="3" customFormat="1" ht="11.25" thickBot="1">
      <c r="A19" s="58" t="s">
        <v>13</v>
      </c>
      <c r="B19" s="51">
        <v>31962</v>
      </c>
      <c r="C19" s="59">
        <v>10314</v>
      </c>
      <c r="D19" s="21">
        <f t="shared" si="0"/>
        <v>-21648</v>
      </c>
      <c r="E19" s="51">
        <v>704</v>
      </c>
      <c r="F19" s="59">
        <v>26</v>
      </c>
      <c r="G19" s="21">
        <f t="shared" si="1"/>
        <v>-678</v>
      </c>
      <c r="H19" s="49">
        <f t="shared" si="2"/>
        <v>32666</v>
      </c>
      <c r="I19" s="49">
        <f t="shared" si="3"/>
        <v>10340</v>
      </c>
      <c r="J19" s="49">
        <f>I19-H19</f>
        <v>-22326</v>
      </c>
      <c r="K19" s="37">
        <f t="shared" si="7"/>
        <v>0.31653707218514665</v>
      </c>
    </row>
    <row r="20" spans="1:11" s="14" customFormat="1" ht="11.25" thickBot="1">
      <c r="A20" s="12" t="s">
        <v>33</v>
      </c>
      <c r="B20" s="13">
        <f>SUM(B18:B19)</f>
        <v>32224</v>
      </c>
      <c r="C20" s="13">
        <f aca="true" t="shared" si="8" ref="C20:J20">SUM(C18:C19)</f>
        <v>10396</v>
      </c>
      <c r="D20" s="13">
        <f t="shared" si="8"/>
        <v>-21828</v>
      </c>
      <c r="E20" s="13">
        <f t="shared" si="8"/>
        <v>704</v>
      </c>
      <c r="F20" s="13">
        <f t="shared" si="8"/>
        <v>26</v>
      </c>
      <c r="G20" s="13">
        <f t="shared" si="8"/>
        <v>-678</v>
      </c>
      <c r="H20" s="13">
        <f t="shared" si="8"/>
        <v>32928</v>
      </c>
      <c r="I20" s="13">
        <f t="shared" si="8"/>
        <v>10422</v>
      </c>
      <c r="J20" s="13">
        <f t="shared" si="8"/>
        <v>-22506</v>
      </c>
      <c r="K20" s="73">
        <f>I20/H20</f>
        <v>0.31650874635568516</v>
      </c>
    </row>
    <row r="21" spans="1:11" s="14" customFormat="1" ht="11.25" thickBot="1">
      <c r="A21" s="12" t="s">
        <v>14</v>
      </c>
      <c r="B21" s="13">
        <v>19596</v>
      </c>
      <c r="C21" s="60">
        <v>12379</v>
      </c>
      <c r="D21" s="21">
        <f t="shared" si="0"/>
        <v>-7217</v>
      </c>
      <c r="E21" s="15">
        <v>680</v>
      </c>
      <c r="F21" s="60">
        <v>239</v>
      </c>
      <c r="G21" s="21">
        <f t="shared" si="1"/>
        <v>-441</v>
      </c>
      <c r="H21" s="16">
        <f t="shared" si="2"/>
        <v>20276</v>
      </c>
      <c r="I21" s="16">
        <f t="shared" si="3"/>
        <v>12618</v>
      </c>
      <c r="J21" s="15">
        <f>I21-H21</f>
        <v>-7658</v>
      </c>
      <c r="K21" s="36">
        <f t="shared" si="7"/>
        <v>0.6223120931150128</v>
      </c>
    </row>
    <row r="22" spans="1:11" s="19" customFormat="1" ht="11.25" thickBot="1">
      <c r="A22" s="17" t="s">
        <v>34</v>
      </c>
      <c r="B22" s="18">
        <f aca="true" t="shared" si="9" ref="B22:J22">B16+B17+B20+B21</f>
        <v>75773</v>
      </c>
      <c r="C22" s="18">
        <f t="shared" si="9"/>
        <v>52407</v>
      </c>
      <c r="D22" s="18">
        <f t="shared" si="9"/>
        <v>-23366</v>
      </c>
      <c r="E22" s="18">
        <f t="shared" si="9"/>
        <v>1384</v>
      </c>
      <c r="F22" s="18">
        <f t="shared" si="9"/>
        <v>265</v>
      </c>
      <c r="G22" s="18">
        <f t="shared" si="9"/>
        <v>-1119</v>
      </c>
      <c r="H22" s="18">
        <f t="shared" si="9"/>
        <v>77157</v>
      </c>
      <c r="I22" s="18">
        <f t="shared" si="9"/>
        <v>52672</v>
      </c>
      <c r="J22" s="18">
        <f t="shared" si="9"/>
        <v>-24485</v>
      </c>
      <c r="K22" s="36">
        <f t="shared" si="7"/>
        <v>0.6826600308461968</v>
      </c>
    </row>
    <row r="23" spans="1:11" s="28" customFormat="1" ht="13.5" thickBot="1">
      <c r="A23" s="77" t="s">
        <v>15</v>
      </c>
      <c r="B23" s="78">
        <f>B15+B22</f>
        <v>2544110</v>
      </c>
      <c r="C23" s="78">
        <f aca="true" t="shared" si="10" ref="C23:J23">C15+C22</f>
        <v>2795550</v>
      </c>
      <c r="D23" s="78">
        <f t="shared" si="10"/>
        <v>251440</v>
      </c>
      <c r="E23" s="78">
        <f t="shared" si="10"/>
        <v>31688</v>
      </c>
      <c r="F23" s="78">
        <f t="shared" si="10"/>
        <v>30784</v>
      </c>
      <c r="G23" s="78">
        <f t="shared" si="10"/>
        <v>-904</v>
      </c>
      <c r="H23" s="78">
        <f t="shared" si="10"/>
        <v>2575798</v>
      </c>
      <c r="I23" s="78">
        <f t="shared" si="10"/>
        <v>2826334</v>
      </c>
      <c r="J23" s="78">
        <f t="shared" si="10"/>
        <v>250536</v>
      </c>
      <c r="K23" s="36">
        <f t="shared" si="7"/>
        <v>1.0972653911525672</v>
      </c>
    </row>
    <row r="24" spans="1:11" ht="12.75">
      <c r="A24" s="74"/>
      <c r="B24" s="75"/>
      <c r="C24" s="76"/>
      <c r="D24" s="31">
        <f t="shared" si="0"/>
        <v>0</v>
      </c>
      <c r="E24" s="75"/>
      <c r="F24" s="76"/>
      <c r="G24" s="31">
        <f t="shared" si="1"/>
        <v>0</v>
      </c>
      <c r="H24" s="31">
        <f t="shared" si="2"/>
        <v>0</v>
      </c>
      <c r="I24" s="31">
        <f t="shared" si="3"/>
        <v>0</v>
      </c>
      <c r="J24" s="75"/>
      <c r="K24" s="37"/>
    </row>
    <row r="25" spans="1:11" ht="12.75">
      <c r="A25" s="7" t="s">
        <v>16</v>
      </c>
      <c r="B25" s="63"/>
      <c r="C25" s="62"/>
      <c r="D25" s="21">
        <f t="shared" si="0"/>
        <v>0</v>
      </c>
      <c r="E25" s="11"/>
      <c r="F25" s="62"/>
      <c r="G25" s="21">
        <f t="shared" si="1"/>
        <v>0</v>
      </c>
      <c r="H25" s="21">
        <f t="shared" si="2"/>
        <v>0</v>
      </c>
      <c r="I25" s="21">
        <f t="shared" si="3"/>
        <v>0</v>
      </c>
      <c r="J25" s="11"/>
      <c r="K25" s="38"/>
    </row>
    <row r="26" spans="1:11" ht="12.75">
      <c r="A26" s="6" t="s">
        <v>17</v>
      </c>
      <c r="B26" s="11">
        <v>110236</v>
      </c>
      <c r="C26" s="43">
        <v>110236</v>
      </c>
      <c r="D26" s="21">
        <f t="shared" si="0"/>
        <v>0</v>
      </c>
      <c r="E26" s="11">
        <v>13560</v>
      </c>
      <c r="F26" s="43">
        <v>13560</v>
      </c>
      <c r="G26" s="21">
        <f t="shared" si="1"/>
        <v>0</v>
      </c>
      <c r="H26" s="21">
        <f t="shared" si="2"/>
        <v>123796</v>
      </c>
      <c r="I26" s="21">
        <f t="shared" si="3"/>
        <v>123796</v>
      </c>
      <c r="J26" s="11">
        <f>I26-H26</f>
        <v>0</v>
      </c>
      <c r="K26" s="38">
        <f t="shared" si="7"/>
        <v>1</v>
      </c>
    </row>
    <row r="27" spans="1:11" ht="13.5" thickBot="1">
      <c r="A27" s="58" t="s">
        <v>18</v>
      </c>
      <c r="B27" s="51">
        <v>2366890</v>
      </c>
      <c r="C27" s="59">
        <v>2540808</v>
      </c>
      <c r="D27" s="21">
        <f t="shared" si="0"/>
        <v>173918</v>
      </c>
      <c r="E27" s="51">
        <v>16744</v>
      </c>
      <c r="F27" s="59">
        <v>16959</v>
      </c>
      <c r="G27" s="21">
        <f t="shared" si="1"/>
        <v>215</v>
      </c>
      <c r="H27" s="49">
        <f t="shared" si="2"/>
        <v>2383634</v>
      </c>
      <c r="I27" s="49">
        <f t="shared" si="3"/>
        <v>2557767</v>
      </c>
      <c r="J27" s="51">
        <f aca="true" t="shared" si="11" ref="J27:J33">I27-H27</f>
        <v>174133</v>
      </c>
      <c r="K27" s="52">
        <f t="shared" si="7"/>
        <v>1.073053581212552</v>
      </c>
    </row>
    <row r="28" spans="1:11" ht="13.5" thickBot="1">
      <c r="A28" s="53" t="s">
        <v>19</v>
      </c>
      <c r="B28" s="54">
        <f>SUM(B26:B27)</f>
        <v>2477126</v>
      </c>
      <c r="C28" s="65">
        <f aca="true" t="shared" si="12" ref="C28:J28">SUM(C26:C27)</f>
        <v>2651044</v>
      </c>
      <c r="D28" s="54">
        <f t="shared" si="12"/>
        <v>173918</v>
      </c>
      <c r="E28" s="54">
        <f t="shared" si="12"/>
        <v>30304</v>
      </c>
      <c r="F28" s="65">
        <f t="shared" si="12"/>
        <v>30519</v>
      </c>
      <c r="G28" s="54">
        <f t="shared" si="12"/>
        <v>215</v>
      </c>
      <c r="H28" s="54">
        <f t="shared" si="12"/>
        <v>2507430</v>
      </c>
      <c r="I28" s="54">
        <f t="shared" si="12"/>
        <v>2681563</v>
      </c>
      <c r="J28" s="54">
        <f t="shared" si="12"/>
        <v>174133</v>
      </c>
      <c r="K28" s="41">
        <f t="shared" si="7"/>
        <v>1.0694468040982201</v>
      </c>
    </row>
    <row r="29" spans="1:11" ht="12.75">
      <c r="A29" s="55" t="s">
        <v>20</v>
      </c>
      <c r="B29" s="56">
        <v>31988</v>
      </c>
      <c r="C29" s="66">
        <v>8580</v>
      </c>
      <c r="D29" s="56">
        <f t="shared" si="0"/>
        <v>-23408</v>
      </c>
      <c r="E29" s="56">
        <v>1328</v>
      </c>
      <c r="F29" s="66">
        <v>209</v>
      </c>
      <c r="G29" s="56">
        <f t="shared" si="1"/>
        <v>-1119</v>
      </c>
      <c r="H29" s="56">
        <f t="shared" si="2"/>
        <v>33316</v>
      </c>
      <c r="I29" s="56">
        <f t="shared" si="3"/>
        <v>8789</v>
      </c>
      <c r="J29" s="56">
        <f t="shared" si="11"/>
        <v>-24527</v>
      </c>
      <c r="K29" s="57">
        <f t="shared" si="7"/>
        <v>0.2638071797334614</v>
      </c>
    </row>
    <row r="30" spans="1:11" ht="12.75">
      <c r="A30" s="20" t="s">
        <v>21</v>
      </c>
      <c r="B30" s="21">
        <v>15164</v>
      </c>
      <c r="C30" s="43">
        <v>33344</v>
      </c>
      <c r="D30" s="21">
        <f t="shared" si="0"/>
        <v>18180</v>
      </c>
      <c r="E30" s="21"/>
      <c r="F30" s="43"/>
      <c r="G30" s="21">
        <f t="shared" si="1"/>
        <v>0</v>
      </c>
      <c r="H30" s="21">
        <f t="shared" si="2"/>
        <v>15164</v>
      </c>
      <c r="I30" s="21">
        <f t="shared" si="3"/>
        <v>33344</v>
      </c>
      <c r="J30" s="21">
        <f t="shared" si="11"/>
        <v>18180</v>
      </c>
      <c r="K30" s="38">
        <f t="shared" si="7"/>
        <v>2.1988921128989714</v>
      </c>
    </row>
    <row r="31" spans="1:11" ht="12.75">
      <c r="A31" s="20" t="s">
        <v>41</v>
      </c>
      <c r="B31" s="21"/>
      <c r="C31" s="43">
        <v>84667</v>
      </c>
      <c r="D31" s="21">
        <f t="shared" si="0"/>
        <v>84667</v>
      </c>
      <c r="E31" s="21"/>
      <c r="F31" s="43"/>
      <c r="G31" s="21"/>
      <c r="H31" s="21"/>
      <c r="I31" s="21">
        <f t="shared" si="3"/>
        <v>84667</v>
      </c>
      <c r="J31" s="21">
        <f t="shared" si="11"/>
        <v>84667</v>
      </c>
      <c r="K31" s="38"/>
    </row>
    <row r="32" spans="1:11" ht="12.75">
      <c r="A32" s="20" t="s">
        <v>40</v>
      </c>
      <c r="B32" s="21"/>
      <c r="C32" s="43">
        <v>3720</v>
      </c>
      <c r="D32" s="21">
        <f t="shared" si="0"/>
        <v>3720</v>
      </c>
      <c r="E32" s="21"/>
      <c r="F32" s="43"/>
      <c r="G32" s="21"/>
      <c r="H32" s="21"/>
      <c r="I32" s="21">
        <f t="shared" si="3"/>
        <v>3720</v>
      </c>
      <c r="J32" s="21">
        <f t="shared" si="11"/>
        <v>3720</v>
      </c>
      <c r="K32" s="38"/>
    </row>
    <row r="33" spans="1:11" s="1" customFormat="1" ht="13.5" thickBot="1">
      <c r="A33" s="48" t="s">
        <v>14</v>
      </c>
      <c r="B33" s="49">
        <v>19832</v>
      </c>
      <c r="C33" s="59">
        <v>14195</v>
      </c>
      <c r="D33" s="49">
        <f t="shared" si="0"/>
        <v>-5637</v>
      </c>
      <c r="E33" s="49">
        <v>56</v>
      </c>
      <c r="F33" s="67">
        <v>56</v>
      </c>
      <c r="G33" s="49">
        <f t="shared" si="1"/>
        <v>0</v>
      </c>
      <c r="H33" s="49">
        <f t="shared" si="2"/>
        <v>19888</v>
      </c>
      <c r="I33" s="49">
        <f t="shared" si="3"/>
        <v>14251</v>
      </c>
      <c r="J33" s="49">
        <f t="shared" si="11"/>
        <v>-5637</v>
      </c>
      <c r="K33" s="52">
        <f t="shared" si="7"/>
        <v>0.7165627514078842</v>
      </c>
    </row>
    <row r="34" spans="1:12" s="28" customFormat="1" ht="13.5" thickBot="1">
      <c r="A34" s="68" t="s">
        <v>22</v>
      </c>
      <c r="B34" s="69">
        <f>SUM(B28:B33)</f>
        <v>2544110</v>
      </c>
      <c r="C34" s="69">
        <f aca="true" t="shared" si="13" ref="C34:J34">SUM(C28:C33)</f>
        <v>2795550</v>
      </c>
      <c r="D34" s="69">
        <f t="shared" si="13"/>
        <v>251440</v>
      </c>
      <c r="E34" s="69">
        <f t="shared" si="13"/>
        <v>31688</v>
      </c>
      <c r="F34" s="70">
        <f t="shared" si="13"/>
        <v>30784</v>
      </c>
      <c r="G34" s="69">
        <f t="shared" si="13"/>
        <v>-904</v>
      </c>
      <c r="H34" s="69">
        <f t="shared" si="13"/>
        <v>2575798</v>
      </c>
      <c r="I34" s="69">
        <f t="shared" si="13"/>
        <v>2826334</v>
      </c>
      <c r="J34" s="69">
        <f t="shared" si="13"/>
        <v>250536</v>
      </c>
      <c r="K34" s="61">
        <f t="shared" si="7"/>
        <v>1.0972653911525672</v>
      </c>
      <c r="L34" s="29"/>
    </row>
    <row r="35" spans="1:12" s="35" customFormat="1" ht="12.75">
      <c r="A35" s="8"/>
      <c r="B35" s="30"/>
      <c r="C35" s="30"/>
      <c r="D35" s="30"/>
      <c r="E35" s="30"/>
      <c r="F35" s="30"/>
      <c r="G35" s="33"/>
      <c r="H35" s="30"/>
      <c r="I35" s="33"/>
      <c r="J35" s="33"/>
      <c r="K35" s="39"/>
      <c r="L35" s="34"/>
    </row>
    <row r="36" spans="2:11" ht="12.75">
      <c r="B36" s="10"/>
      <c r="C36" s="10"/>
      <c r="D36" s="10"/>
      <c r="E36" s="10"/>
      <c r="F36" s="10"/>
      <c r="G36" s="10"/>
      <c r="H36" s="10"/>
      <c r="I36" s="10"/>
      <c r="J36" s="10"/>
      <c r="K36" s="40"/>
    </row>
    <row r="37" spans="2:11" ht="12.75"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2:11" ht="12.75"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2:11" ht="12.75"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2:11" ht="12.75"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2:11" ht="12.75"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2:11" ht="12.75"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2.75"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2.75"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2.75"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2.75"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12.75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2.75"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12.75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2.75"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2:11" ht="12.75"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2:11" ht="12.75"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2:11" ht="12.75"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2:11" ht="12.75"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2:11" ht="12.75"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2:11" ht="12.75"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2:11" ht="12.75"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2:11" ht="12.75"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2:11" ht="12.75"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2:11" ht="12.75"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2:11" ht="12.75"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2:11" ht="12.75"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2:11" ht="12.75"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2:11" ht="12.75"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2:11" ht="12.75"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2:11" ht="12.75"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2:11" ht="12.75"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2:11" ht="12.75"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2:11" ht="12.75"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2:11" ht="12.75"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2:11" ht="12.75"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2:11" ht="12.75"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2:11" ht="12.75"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2:11" ht="12.75"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2:11" ht="12.75"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2:11" ht="12.75"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2:11" ht="12.75"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2:11" ht="12.75"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2:11" ht="12.75"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2:11" ht="12.75"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2:11" ht="12.75"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2:11" ht="12.75"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2:11" ht="12.75"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2:11" ht="12.75"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2:11" ht="12.75"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2:11" ht="12.75"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2:11" ht="12.75"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2:11" ht="12.75"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2:11" ht="12.75"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2:11" ht="12.75"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2:11" ht="12.75"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2:11" ht="12.75"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2:11" ht="12.75"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2:11" ht="12.75"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2:11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2:11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2:11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2:11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2:11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2:11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2:11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2:11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2:11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2:11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2:11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2:11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2:11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2:11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2:11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2:11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2:11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2:11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2:11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2:11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2:11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2:11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2:11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2:11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2:11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2:11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2:11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2:11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2:11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2:11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2:11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</sheetData>
  <mergeCells count="4">
    <mergeCell ref="B2:D2"/>
    <mergeCell ref="E2:G2"/>
    <mergeCell ref="H2:K2"/>
    <mergeCell ref="A1:K1"/>
  </mergeCells>
  <printOptions/>
  <pageMargins left="0.984251968503937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Rétság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Városi Önkormányzat</dc:creator>
  <cp:keywords/>
  <dc:description/>
  <cp:lastModifiedBy>Girasek Károly</cp:lastModifiedBy>
  <cp:lastPrinted>2005-04-01T06:16:00Z</cp:lastPrinted>
  <dcterms:created xsi:type="dcterms:W3CDTF">2003-03-10T13:14:29Z</dcterms:created>
  <dcterms:modified xsi:type="dcterms:W3CDTF">2004-03-10T12:21:59Z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