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400" windowHeight="126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<sst xmlns="http://schemas.openxmlformats.org/spreadsheetml/2006/main" count="115" uniqueCount="90">
  <si>
    <t>sorsz.</t>
  </si>
  <si>
    <t>Megnevezés</t>
  </si>
  <si>
    <t>1.</t>
  </si>
  <si>
    <t>Intézmények működési bevétele</t>
  </si>
  <si>
    <t>Polgármesteri Hivatal</t>
  </si>
  <si>
    <t>Művelődési Központ</t>
  </si>
  <si>
    <t>Önkormányzat összesen</t>
  </si>
  <si>
    <t>eredeti</t>
  </si>
  <si>
    <t>mód.ei.</t>
  </si>
  <si>
    <t>teljesítés</t>
  </si>
  <si>
    <t>Iparűzési adó</t>
  </si>
  <si>
    <t>Építmény adó</t>
  </si>
  <si>
    <t>2 1</t>
  </si>
  <si>
    <t>Helyi adók összesen</t>
  </si>
  <si>
    <t>Személyi jöv.adó helyben maradó r.</t>
  </si>
  <si>
    <t>Normatív módon elosztott szja.</t>
  </si>
  <si>
    <t>Szja összesen:</t>
  </si>
  <si>
    <t>Gépjármű adó</t>
  </si>
  <si>
    <t>2 2</t>
  </si>
  <si>
    <t>Átengedett adó összesen:</t>
  </si>
  <si>
    <t>2 3</t>
  </si>
  <si>
    <t>Egyéb különféle bevételek</t>
  </si>
  <si>
    <t>3 1</t>
  </si>
  <si>
    <t>Normatív állami hozzájárulás</t>
  </si>
  <si>
    <t>3 2</t>
  </si>
  <si>
    <t>3 3</t>
  </si>
  <si>
    <t>Költségvetési támogatás összes:</t>
  </si>
  <si>
    <t>4 1</t>
  </si>
  <si>
    <t>OEP-től átvett pénzeszköz</t>
  </si>
  <si>
    <t>4 3</t>
  </si>
  <si>
    <t>4 2</t>
  </si>
  <si>
    <t>Átvett pénzeszköz összesen:</t>
  </si>
  <si>
    <t>Működési hitel</t>
  </si>
  <si>
    <t>Előző évi pénzmaradv.igénybev.</t>
  </si>
  <si>
    <t>I.</t>
  </si>
  <si>
    <t>II.</t>
  </si>
  <si>
    <t>Fejlesztési célú bevételek</t>
  </si>
  <si>
    <t>Kommunális adó</t>
  </si>
  <si>
    <t>Tárgyi eszköz értékesítés</t>
  </si>
  <si>
    <t xml:space="preserve">Szennyvíz progr.KAC, VICE </t>
  </si>
  <si>
    <t>Céltámogatás, területi kiegyenlítő</t>
  </si>
  <si>
    <t>Kölcsön visszatérülés</t>
  </si>
  <si>
    <t>Fejlesztési célú hitel</t>
  </si>
  <si>
    <t>Működési célú kiadások</t>
  </si>
  <si>
    <t>Személyi jellegű kiadások</t>
  </si>
  <si>
    <t>Munkaadót terhelő járulékok</t>
  </si>
  <si>
    <t xml:space="preserve">Dologi kiadások </t>
  </si>
  <si>
    <t>Szociális ellátások</t>
  </si>
  <si>
    <t>Pénzeszköz átadás</t>
  </si>
  <si>
    <t>Működési célú tartalék</t>
  </si>
  <si>
    <t>Működési célú kiadás összesen:</t>
  </si>
  <si>
    <t>Fejlesztési célú kiadások</t>
  </si>
  <si>
    <t>Intézmények felhalmozási kiadása</t>
  </si>
  <si>
    <t>Felújítások</t>
  </si>
  <si>
    <t>Egyéb beruházás</t>
  </si>
  <si>
    <t>Szennyvíz program</t>
  </si>
  <si>
    <t>Szennyvízcsatorna rekonstrukció</t>
  </si>
  <si>
    <t>Lakásszerzési támogatás</t>
  </si>
  <si>
    <t>Fejlesztési célú tartalék</t>
  </si>
  <si>
    <t>Fejlesztési célú kiadás összesen:</t>
  </si>
  <si>
    <t>Pótlék, bírság</t>
  </si>
  <si>
    <t>Termőföld bérbeadás szja.</t>
  </si>
  <si>
    <t>Átfutó és tisztázatlan bevétel</t>
  </si>
  <si>
    <t>Bevételek mindösszesen</t>
  </si>
  <si>
    <t>Átfutó, tisztázatlan kiadás</t>
  </si>
  <si>
    <t>Kiadások mindösszesen</t>
  </si>
  <si>
    <t>Szociális ellátások támogatása</t>
  </si>
  <si>
    <t xml:space="preserve">3 4 </t>
  </si>
  <si>
    <t>Központosított támogatások</t>
  </si>
  <si>
    <t>3 5</t>
  </si>
  <si>
    <t>ÖNHIKI támogatás</t>
  </si>
  <si>
    <t>4 4</t>
  </si>
  <si>
    <t>Előző évi  egyéb kv. kiegészítés</t>
  </si>
  <si>
    <t>Közműfejlesztés központi  támogatás</t>
  </si>
  <si>
    <t>KIADÁSOK</t>
  </si>
  <si>
    <t>Önkormányzat kiadása  összesen:</t>
  </si>
  <si>
    <t>Önk. sajátos bevétel összesen:</t>
  </si>
  <si>
    <t>Kiegészítő tám. egyes közoktatási feladatokhoz</t>
  </si>
  <si>
    <t>Előző évi pénzmaradvány igénybevétel.</t>
  </si>
  <si>
    <t>Működési  célú bevétel mindösszesen.:</t>
  </si>
  <si>
    <t>Központi támogatás. szja-ból</t>
  </si>
  <si>
    <t>Felhalmozási célú pénzeszköz. átvétel</t>
  </si>
  <si>
    <t>Fejlesztési célú bevétel mindösszesen.:</t>
  </si>
  <si>
    <t>Költségvetési bevételek összesen</t>
  </si>
  <si>
    <t>Fejlesztési célú pénzeszköz. átadás</t>
  </si>
  <si>
    <t>Működési célú pénzeszköz átvétel</t>
  </si>
  <si>
    <t>Teljesítés</t>
  </si>
  <si>
    <t>%-a</t>
  </si>
  <si>
    <t>%</t>
  </si>
  <si>
    <r>
      <t xml:space="preserve"> 1. számú  melléklet az 5/2005. (IV.1.)  költségvetési beszámoló rendelethez 
Rétság Város Önkormányzat  2004. évi  költségvetési  bevételeinek és kiadásainak teljesítése</t>
    </r>
    <r>
      <rPr>
        <sz val="10"/>
        <rFont val="Times New Roman"/>
        <family val="1"/>
      </rPr>
      <t xml:space="preserve"> (1000 Ft-ban)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</si>
</sst>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10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2" fillId="0" borderId="0" xfId="0" applyFont="1" applyAlignment="1">
      <alignment/>
    </xf>
    <xf numFmtId="3" fontId="11" fillId="0" borderId="28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11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10" fillId="0" borderId="30" xfId="0" applyNumberFormat="1" applyFont="1" applyBorder="1" applyAlignment="1">
      <alignment horizontal="center"/>
    </xf>
    <xf numFmtId="10" fontId="10" fillId="0" borderId="31" xfId="0" applyNumberFormat="1" applyFont="1" applyBorder="1" applyAlignment="1">
      <alignment/>
    </xf>
    <xf numFmtId="10" fontId="10" fillId="0" borderId="32" xfId="0" applyNumberFormat="1" applyFont="1" applyBorder="1" applyAlignment="1">
      <alignment/>
    </xf>
    <xf numFmtId="10" fontId="10" fillId="0" borderId="33" xfId="0" applyNumberFormat="1" applyFont="1" applyBorder="1" applyAlignment="1">
      <alignment/>
    </xf>
    <xf numFmtId="10" fontId="10" fillId="0" borderId="34" xfId="0" applyNumberFormat="1" applyFont="1" applyBorder="1" applyAlignment="1">
      <alignment/>
    </xf>
    <xf numFmtId="10" fontId="10" fillId="0" borderId="35" xfId="0" applyNumberFormat="1" applyFont="1" applyBorder="1" applyAlignment="1">
      <alignment horizontal="center"/>
    </xf>
    <xf numFmtId="10" fontId="10" fillId="0" borderId="20" xfId="0" applyNumberFormat="1" applyFont="1" applyBorder="1" applyAlignment="1">
      <alignment/>
    </xf>
    <xf numFmtId="10" fontId="10" fillId="0" borderId="36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10" fontId="10" fillId="0" borderId="3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10" fontId="11" fillId="0" borderId="31" xfId="0" applyNumberFormat="1" applyFont="1" applyBorder="1" applyAlignment="1">
      <alignment/>
    </xf>
    <xf numFmtId="10" fontId="11" fillId="0" borderId="32" xfId="0" applyNumberFormat="1" applyFont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34" xfId="0" applyNumberFormat="1" applyFont="1" applyBorder="1" applyAlignment="1">
      <alignment/>
    </xf>
    <xf numFmtId="10" fontId="11" fillId="0" borderId="33" xfId="0" applyNumberFormat="1" applyFont="1" applyBorder="1" applyAlignment="1">
      <alignment/>
    </xf>
    <xf numFmtId="10" fontId="11" fillId="0" borderId="20" xfId="0" applyNumberFormat="1" applyFont="1" applyBorder="1" applyAlignment="1">
      <alignment/>
    </xf>
    <xf numFmtId="10" fontId="13" fillId="0" borderId="37" xfId="0" applyNumberFormat="1" applyFont="1" applyBorder="1" applyAlignment="1">
      <alignment/>
    </xf>
    <xf numFmtId="10" fontId="10" fillId="0" borderId="36" xfId="0" applyNumberFormat="1" applyFont="1" applyBorder="1" applyAlignment="1">
      <alignment/>
    </xf>
    <xf numFmtId="10" fontId="11" fillId="0" borderId="37" xfId="0" applyNumberFormat="1" applyFont="1" applyBorder="1" applyAlignment="1">
      <alignment/>
    </xf>
    <xf numFmtId="3" fontId="10" fillId="0" borderId="38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83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5.25390625" style="0" bestFit="1" customWidth="1"/>
    <col min="2" max="2" width="33.75390625" style="0" bestFit="1" customWidth="1"/>
    <col min="3" max="3" width="9.00390625" style="0" customWidth="1"/>
    <col min="5" max="5" width="9.625" style="0" customWidth="1"/>
    <col min="6" max="7" width="7.375" style="0" customWidth="1"/>
    <col min="8" max="8" width="7.875" style="0" bestFit="1" customWidth="1"/>
    <col min="10" max="10" width="10.875" style="0" customWidth="1"/>
    <col min="11" max="11" width="10.125" style="0" customWidth="1"/>
    <col min="12" max="12" width="9.125" style="0" hidden="1" customWidth="1"/>
    <col min="13" max="13" width="9.125" style="56" customWidth="1"/>
  </cols>
  <sheetData>
    <row r="1" spans="1:13" s="50" customFormat="1" ht="32.25" customHeight="1" thickBot="1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94"/>
    </row>
    <row r="2" spans="1:13" s="1" customFormat="1" ht="12.75">
      <c r="A2" s="14" t="s">
        <v>0</v>
      </c>
      <c r="B2" s="15" t="s">
        <v>1</v>
      </c>
      <c r="C2" s="90" t="s">
        <v>4</v>
      </c>
      <c r="D2" s="91"/>
      <c r="E2" s="91"/>
      <c r="F2" s="91" t="s">
        <v>5</v>
      </c>
      <c r="G2" s="91"/>
      <c r="H2" s="91"/>
      <c r="I2" s="91" t="s">
        <v>6</v>
      </c>
      <c r="J2" s="91"/>
      <c r="K2" s="92"/>
      <c r="L2" s="7"/>
      <c r="M2" s="59" t="s">
        <v>86</v>
      </c>
    </row>
    <row r="3" spans="1:13" s="1" customFormat="1" ht="13.5" thickBot="1">
      <c r="A3" s="16"/>
      <c r="B3" s="17"/>
      <c r="C3" s="18" t="s">
        <v>7</v>
      </c>
      <c r="D3" s="19" t="s">
        <v>8</v>
      </c>
      <c r="E3" s="19" t="s">
        <v>9</v>
      </c>
      <c r="F3" s="19" t="s">
        <v>7</v>
      </c>
      <c r="G3" s="19" t="s">
        <v>8</v>
      </c>
      <c r="H3" s="19" t="s">
        <v>9</v>
      </c>
      <c r="I3" s="19" t="s">
        <v>7</v>
      </c>
      <c r="J3" s="19" t="s">
        <v>8</v>
      </c>
      <c r="K3" s="20" t="s">
        <v>9</v>
      </c>
      <c r="L3" s="12"/>
      <c r="M3" s="64" t="s">
        <v>87</v>
      </c>
    </row>
    <row r="4" spans="1:44" s="9" customFormat="1" ht="13.5" thickBot="1">
      <c r="A4" s="21" t="s">
        <v>2</v>
      </c>
      <c r="B4" s="22" t="s">
        <v>3</v>
      </c>
      <c r="C4" s="22">
        <v>44092</v>
      </c>
      <c r="D4" s="22">
        <v>57498</v>
      </c>
      <c r="E4" s="22">
        <v>57151</v>
      </c>
      <c r="F4" s="22">
        <v>7577</v>
      </c>
      <c r="G4" s="22">
        <v>7025</v>
      </c>
      <c r="H4" s="22">
        <v>5369</v>
      </c>
      <c r="I4" s="22">
        <f>C4+F4</f>
        <v>51669</v>
      </c>
      <c r="J4" s="22">
        <f>D4+G4</f>
        <v>64523</v>
      </c>
      <c r="K4" s="22">
        <f>E4+H4</f>
        <v>62520</v>
      </c>
      <c r="L4" s="10">
        <f>F4+I4</f>
        <v>59246</v>
      </c>
      <c r="M4" s="88">
        <f>K4/J4</f>
        <v>0.9689568061001503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252" s="2" customFormat="1" ht="12.75">
      <c r="A5" s="23"/>
      <c r="B5" s="23" t="s">
        <v>10</v>
      </c>
      <c r="C5" s="23">
        <v>68000</v>
      </c>
      <c r="D5" s="23">
        <v>79175</v>
      </c>
      <c r="E5" s="23">
        <v>79175</v>
      </c>
      <c r="F5" s="23"/>
      <c r="G5" s="23"/>
      <c r="H5" s="23"/>
      <c r="I5" s="23">
        <f aca="true" t="shared" si="0" ref="I5:I66">C5+F5</f>
        <v>68000</v>
      </c>
      <c r="J5" s="23">
        <f aca="true" t="shared" si="1" ref="J5:J66">D5+G5</f>
        <v>79175</v>
      </c>
      <c r="K5" s="39">
        <f aca="true" t="shared" si="2" ref="K5:K66">E5+H5</f>
        <v>79175</v>
      </c>
      <c r="L5" s="67"/>
      <c r="M5" s="81">
        <f aca="true" t="shared" si="3" ref="M5:M68">K5/J5</f>
        <v>1</v>
      </c>
      <c r="IR5" s="2">
        <f>SUM(C5:IQ5)</f>
        <v>452701</v>
      </c>
    </row>
    <row r="6" spans="1:13" s="2" customFormat="1" ht="12.75">
      <c r="A6" s="24"/>
      <c r="B6" s="24" t="s">
        <v>60</v>
      </c>
      <c r="C6" s="24"/>
      <c r="D6" s="24">
        <v>1253</v>
      </c>
      <c r="E6" s="24">
        <v>1253</v>
      </c>
      <c r="F6" s="24"/>
      <c r="G6" s="24"/>
      <c r="H6" s="24"/>
      <c r="I6" s="23">
        <f t="shared" si="0"/>
        <v>0</v>
      </c>
      <c r="J6" s="23">
        <f t="shared" si="1"/>
        <v>1253</v>
      </c>
      <c r="K6" s="23">
        <f t="shared" si="2"/>
        <v>1253</v>
      </c>
      <c r="L6" s="68"/>
      <c r="M6" s="82">
        <f t="shared" si="3"/>
        <v>1</v>
      </c>
    </row>
    <row r="7" spans="1:252" s="2" customFormat="1" ht="13.5" thickBot="1">
      <c r="A7" s="25"/>
      <c r="B7" s="25" t="s">
        <v>11</v>
      </c>
      <c r="C7" s="25">
        <v>4685</v>
      </c>
      <c r="D7" s="25">
        <v>4391</v>
      </c>
      <c r="E7" s="25">
        <v>4391</v>
      </c>
      <c r="F7" s="25"/>
      <c r="G7" s="25"/>
      <c r="H7" s="25"/>
      <c r="I7" s="24">
        <f t="shared" si="0"/>
        <v>4685</v>
      </c>
      <c r="J7" s="24">
        <f t="shared" si="1"/>
        <v>4391</v>
      </c>
      <c r="K7" s="24">
        <f t="shared" si="2"/>
        <v>4391</v>
      </c>
      <c r="L7" s="69"/>
      <c r="M7" s="83">
        <f t="shared" si="3"/>
        <v>1</v>
      </c>
      <c r="IR7" s="2">
        <f>SUM(C7:IQ7)</f>
        <v>26935</v>
      </c>
    </row>
    <row r="8" spans="1:44" s="11" customFormat="1" ht="13.5" thickBot="1">
      <c r="A8" s="26" t="s">
        <v>12</v>
      </c>
      <c r="B8" s="27" t="s">
        <v>13</v>
      </c>
      <c r="C8" s="27">
        <f>SUM(C5:C7)</f>
        <v>72685</v>
      </c>
      <c r="D8" s="27">
        <f aca="true" t="shared" si="4" ref="D8:L8">SUM(D5:D7)</f>
        <v>84819</v>
      </c>
      <c r="E8" s="27">
        <f t="shared" si="4"/>
        <v>84819</v>
      </c>
      <c r="F8" s="27">
        <f t="shared" si="4"/>
        <v>0</v>
      </c>
      <c r="G8" s="27">
        <f t="shared" si="4"/>
        <v>0</v>
      </c>
      <c r="H8" s="27">
        <f t="shared" si="4"/>
        <v>0</v>
      </c>
      <c r="I8" s="28">
        <f t="shared" si="0"/>
        <v>72685</v>
      </c>
      <c r="J8" s="28">
        <f t="shared" si="1"/>
        <v>84819</v>
      </c>
      <c r="K8" s="28">
        <f t="shared" si="2"/>
        <v>84819</v>
      </c>
      <c r="L8" s="70">
        <f t="shared" si="4"/>
        <v>0</v>
      </c>
      <c r="M8" s="89">
        <f t="shared" si="3"/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13" s="2" customFormat="1" ht="12.75">
      <c r="A9" s="23"/>
      <c r="B9" s="23" t="s">
        <v>14</v>
      </c>
      <c r="C9" s="23">
        <v>41129</v>
      </c>
      <c r="D9" s="23">
        <v>41129</v>
      </c>
      <c r="E9" s="23">
        <v>41129</v>
      </c>
      <c r="F9" s="23"/>
      <c r="G9" s="23"/>
      <c r="H9" s="23"/>
      <c r="I9" s="23">
        <f t="shared" si="0"/>
        <v>41129</v>
      </c>
      <c r="J9" s="23">
        <f t="shared" si="1"/>
        <v>41129</v>
      </c>
      <c r="K9" s="23">
        <f t="shared" si="2"/>
        <v>41129</v>
      </c>
      <c r="L9" s="71"/>
      <c r="M9" s="84">
        <f t="shared" si="3"/>
        <v>1</v>
      </c>
    </row>
    <row r="10" spans="1:13" s="2" customFormat="1" ht="13.5" thickBot="1">
      <c r="A10" s="25"/>
      <c r="B10" s="25" t="s">
        <v>15</v>
      </c>
      <c r="C10" s="25">
        <v>69823</v>
      </c>
      <c r="D10" s="25">
        <v>69823</v>
      </c>
      <c r="E10" s="25">
        <v>69823</v>
      </c>
      <c r="F10" s="25"/>
      <c r="G10" s="25"/>
      <c r="H10" s="25"/>
      <c r="I10" s="24">
        <f t="shared" si="0"/>
        <v>69823</v>
      </c>
      <c r="J10" s="24">
        <f t="shared" si="1"/>
        <v>69823</v>
      </c>
      <c r="K10" s="24">
        <f t="shared" si="2"/>
        <v>69823</v>
      </c>
      <c r="L10" s="72"/>
      <c r="M10" s="83">
        <f t="shared" si="3"/>
        <v>1</v>
      </c>
    </row>
    <row r="11" spans="1:13" s="3" customFormat="1" ht="13.5" thickBot="1">
      <c r="A11" s="26"/>
      <c r="B11" s="27" t="s">
        <v>16</v>
      </c>
      <c r="C11" s="27">
        <f>SUM(C9:C10)</f>
        <v>110952</v>
      </c>
      <c r="D11" s="27">
        <f aca="true" t="shared" si="5" ref="D11:L11">SUM(D9:D10)</f>
        <v>110952</v>
      </c>
      <c r="E11" s="27">
        <f t="shared" si="5"/>
        <v>110952</v>
      </c>
      <c r="F11" s="27">
        <f t="shared" si="5"/>
        <v>0</v>
      </c>
      <c r="G11" s="27">
        <f t="shared" si="5"/>
        <v>0</v>
      </c>
      <c r="H11" s="27">
        <f t="shared" si="5"/>
        <v>0</v>
      </c>
      <c r="I11" s="28">
        <f t="shared" si="0"/>
        <v>110952</v>
      </c>
      <c r="J11" s="28">
        <f t="shared" si="1"/>
        <v>110952</v>
      </c>
      <c r="K11" s="28">
        <f t="shared" si="2"/>
        <v>110952</v>
      </c>
      <c r="L11" s="73">
        <f t="shared" si="5"/>
        <v>0</v>
      </c>
      <c r="M11" s="89">
        <f t="shared" si="3"/>
        <v>1</v>
      </c>
    </row>
    <row r="12" spans="1:13" s="2" customFormat="1" ht="12.75">
      <c r="A12" s="23"/>
      <c r="B12" s="23" t="s">
        <v>17</v>
      </c>
      <c r="C12" s="23">
        <v>9735</v>
      </c>
      <c r="D12" s="23">
        <v>12235</v>
      </c>
      <c r="E12" s="23">
        <v>13062</v>
      </c>
      <c r="F12" s="23"/>
      <c r="G12" s="23"/>
      <c r="H12" s="23"/>
      <c r="I12" s="23">
        <f t="shared" si="0"/>
        <v>9735</v>
      </c>
      <c r="J12" s="23">
        <f t="shared" si="1"/>
        <v>12235</v>
      </c>
      <c r="K12" s="23">
        <f t="shared" si="2"/>
        <v>13062</v>
      </c>
      <c r="L12" s="69"/>
      <c r="M12" s="84">
        <f t="shared" si="3"/>
        <v>1.0675929709848795</v>
      </c>
    </row>
    <row r="13" spans="1:13" s="2" customFormat="1" ht="13.5" thickBot="1">
      <c r="A13" s="25"/>
      <c r="B13" s="25" t="s">
        <v>61</v>
      </c>
      <c r="C13" s="25"/>
      <c r="D13" s="25"/>
      <c r="E13" s="25">
        <v>37</v>
      </c>
      <c r="F13" s="25"/>
      <c r="G13" s="25"/>
      <c r="H13" s="25"/>
      <c r="I13" s="25">
        <f t="shared" si="0"/>
        <v>0</v>
      </c>
      <c r="J13" s="25">
        <f t="shared" si="1"/>
        <v>0</v>
      </c>
      <c r="K13" s="55">
        <f t="shared" si="2"/>
        <v>37</v>
      </c>
      <c r="L13" s="75"/>
      <c r="M13" s="65"/>
    </row>
    <row r="14" spans="1:44" s="11" customFormat="1" ht="13.5" thickBot="1">
      <c r="A14" s="26" t="s">
        <v>18</v>
      </c>
      <c r="B14" s="27" t="s">
        <v>19</v>
      </c>
      <c r="C14" s="27">
        <f>C11+C12+C13</f>
        <v>120687</v>
      </c>
      <c r="D14" s="27">
        <f aca="true" t="shared" si="6" ref="D14:L14">D11+D12+D13</f>
        <v>123187</v>
      </c>
      <c r="E14" s="27">
        <f t="shared" si="6"/>
        <v>124051</v>
      </c>
      <c r="F14" s="27">
        <f t="shared" si="6"/>
        <v>0</v>
      </c>
      <c r="G14" s="27">
        <f t="shared" si="6"/>
        <v>0</v>
      </c>
      <c r="H14" s="27">
        <f t="shared" si="6"/>
        <v>0</v>
      </c>
      <c r="I14" s="27">
        <f t="shared" si="6"/>
        <v>120687</v>
      </c>
      <c r="J14" s="27">
        <f t="shared" si="6"/>
        <v>123187</v>
      </c>
      <c r="K14" s="27">
        <f t="shared" si="6"/>
        <v>124051</v>
      </c>
      <c r="L14" s="27">
        <f t="shared" si="6"/>
        <v>0</v>
      </c>
      <c r="M14" s="89">
        <f t="shared" si="3"/>
        <v>1.0070137270978268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13" s="2" customFormat="1" ht="13.5" thickBot="1">
      <c r="A15" s="24" t="s">
        <v>20</v>
      </c>
      <c r="B15" s="24" t="s">
        <v>21</v>
      </c>
      <c r="C15" s="24">
        <v>560</v>
      </c>
      <c r="D15" s="24">
        <v>560</v>
      </c>
      <c r="E15" s="24">
        <v>543</v>
      </c>
      <c r="F15" s="24"/>
      <c r="G15" s="24"/>
      <c r="H15" s="24"/>
      <c r="I15" s="24">
        <f t="shared" si="0"/>
        <v>560</v>
      </c>
      <c r="J15" s="24">
        <f t="shared" si="1"/>
        <v>560</v>
      </c>
      <c r="K15" s="24">
        <f t="shared" si="2"/>
        <v>543</v>
      </c>
      <c r="L15" s="68"/>
      <c r="M15" s="85">
        <f t="shared" si="3"/>
        <v>0.9696428571428571</v>
      </c>
    </row>
    <row r="16" spans="1:44" s="9" customFormat="1" ht="13.5" thickBot="1">
      <c r="A16" s="29">
        <v>2</v>
      </c>
      <c r="B16" s="22" t="s">
        <v>76</v>
      </c>
      <c r="C16" s="22">
        <f>C8+C14+C15</f>
        <v>193932</v>
      </c>
      <c r="D16" s="22">
        <f aca="true" t="shared" si="7" ref="D16:L16">D8+D14+D15</f>
        <v>208566</v>
      </c>
      <c r="E16" s="22">
        <f t="shared" si="7"/>
        <v>209413</v>
      </c>
      <c r="F16" s="22">
        <f t="shared" si="7"/>
        <v>0</v>
      </c>
      <c r="G16" s="22">
        <f t="shared" si="7"/>
        <v>0</v>
      </c>
      <c r="H16" s="22">
        <f t="shared" si="7"/>
        <v>0</v>
      </c>
      <c r="I16" s="22">
        <f t="shared" si="7"/>
        <v>193932</v>
      </c>
      <c r="J16" s="22">
        <f t="shared" si="7"/>
        <v>208566</v>
      </c>
      <c r="K16" s="22">
        <f t="shared" si="7"/>
        <v>209413</v>
      </c>
      <c r="L16" s="22">
        <f t="shared" si="7"/>
        <v>0</v>
      </c>
      <c r="M16" s="74">
        <f t="shared" si="3"/>
        <v>1.0040610646030512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13" s="2" customFormat="1" ht="12.75">
      <c r="A17" s="23" t="s">
        <v>22</v>
      </c>
      <c r="B17" s="23" t="s">
        <v>23</v>
      </c>
      <c r="C17" s="23">
        <v>111265</v>
      </c>
      <c r="D17" s="23">
        <v>109421</v>
      </c>
      <c r="E17" s="23">
        <v>109421</v>
      </c>
      <c r="F17" s="23"/>
      <c r="G17" s="23"/>
      <c r="H17" s="23"/>
      <c r="I17" s="23">
        <f t="shared" si="0"/>
        <v>111265</v>
      </c>
      <c r="J17" s="23">
        <f t="shared" si="1"/>
        <v>109421</v>
      </c>
      <c r="K17" s="23">
        <f t="shared" si="2"/>
        <v>109421</v>
      </c>
      <c r="L17" s="71"/>
      <c r="M17" s="84">
        <f t="shared" si="3"/>
        <v>1</v>
      </c>
    </row>
    <row r="18" spans="1:13" s="2" customFormat="1" ht="12.75">
      <c r="A18" s="30" t="s">
        <v>24</v>
      </c>
      <c r="B18" s="30" t="s">
        <v>77</v>
      </c>
      <c r="C18" s="30">
        <v>2944</v>
      </c>
      <c r="D18" s="30">
        <v>2935</v>
      </c>
      <c r="E18" s="30">
        <v>2935</v>
      </c>
      <c r="F18" s="30"/>
      <c r="G18" s="30"/>
      <c r="H18" s="30"/>
      <c r="I18" s="23">
        <f t="shared" si="0"/>
        <v>2944</v>
      </c>
      <c r="J18" s="23">
        <f t="shared" si="1"/>
        <v>2935</v>
      </c>
      <c r="K18" s="23">
        <f t="shared" si="2"/>
        <v>2935</v>
      </c>
      <c r="L18" s="72"/>
      <c r="M18" s="82">
        <f t="shared" si="3"/>
        <v>1</v>
      </c>
    </row>
    <row r="19" spans="1:13" s="2" customFormat="1" ht="12.75">
      <c r="A19" s="30" t="s">
        <v>25</v>
      </c>
      <c r="B19" s="30" t="s">
        <v>66</v>
      </c>
      <c r="C19" s="30">
        <v>4238</v>
      </c>
      <c r="D19" s="30">
        <v>17668</v>
      </c>
      <c r="E19" s="30">
        <v>17668</v>
      </c>
      <c r="F19" s="30"/>
      <c r="G19" s="30"/>
      <c r="H19" s="30"/>
      <c r="I19" s="23">
        <f t="shared" si="0"/>
        <v>4238</v>
      </c>
      <c r="J19" s="23">
        <f t="shared" si="1"/>
        <v>17668</v>
      </c>
      <c r="K19" s="23">
        <f t="shared" si="2"/>
        <v>17668</v>
      </c>
      <c r="L19" s="72"/>
      <c r="M19" s="82">
        <f t="shared" si="3"/>
        <v>1</v>
      </c>
    </row>
    <row r="20" spans="1:13" s="2" customFormat="1" ht="12.75">
      <c r="A20" s="30" t="s">
        <v>67</v>
      </c>
      <c r="B20" s="30" t="s">
        <v>68</v>
      </c>
      <c r="C20" s="30">
        <v>1428</v>
      </c>
      <c r="D20" s="30">
        <v>3642</v>
      </c>
      <c r="E20" s="30">
        <v>3642</v>
      </c>
      <c r="F20" s="30"/>
      <c r="G20" s="30"/>
      <c r="H20" s="30"/>
      <c r="I20" s="23">
        <f t="shared" si="0"/>
        <v>1428</v>
      </c>
      <c r="J20" s="23">
        <f t="shared" si="1"/>
        <v>3642</v>
      </c>
      <c r="K20" s="23">
        <f t="shared" si="2"/>
        <v>3642</v>
      </c>
      <c r="L20" s="72"/>
      <c r="M20" s="82">
        <f t="shared" si="3"/>
        <v>1</v>
      </c>
    </row>
    <row r="21" spans="1:13" s="2" customFormat="1" ht="13.5" thickBot="1">
      <c r="A21" s="30" t="s">
        <v>69</v>
      </c>
      <c r="B21" s="30" t="s">
        <v>70</v>
      </c>
      <c r="C21" s="30"/>
      <c r="D21" s="30">
        <v>51585</v>
      </c>
      <c r="E21" s="30">
        <v>51585</v>
      </c>
      <c r="F21" s="30"/>
      <c r="G21" s="30"/>
      <c r="H21" s="30"/>
      <c r="I21" s="23">
        <f t="shared" si="0"/>
        <v>0</v>
      </c>
      <c r="J21" s="23">
        <f t="shared" si="1"/>
        <v>51585</v>
      </c>
      <c r="K21" s="23">
        <f t="shared" si="2"/>
        <v>51585</v>
      </c>
      <c r="L21" s="72"/>
      <c r="M21" s="83">
        <f t="shared" si="3"/>
        <v>1</v>
      </c>
    </row>
    <row r="22" spans="1:44" s="9" customFormat="1" ht="13.5" thickBot="1">
      <c r="A22" s="29">
        <v>3</v>
      </c>
      <c r="B22" s="22" t="s">
        <v>26</v>
      </c>
      <c r="C22" s="22">
        <f>SUM(C17:C21)</f>
        <v>119875</v>
      </c>
      <c r="D22" s="22">
        <f aca="true" t="shared" si="8" ref="D22:L22">SUM(D17:D21)</f>
        <v>185251</v>
      </c>
      <c r="E22" s="22">
        <f t="shared" si="8"/>
        <v>185251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119875</v>
      </c>
      <c r="J22" s="22">
        <f t="shared" si="8"/>
        <v>185251</v>
      </c>
      <c r="K22" s="22">
        <f t="shared" si="8"/>
        <v>185251</v>
      </c>
      <c r="L22" s="22">
        <f t="shared" si="8"/>
        <v>0</v>
      </c>
      <c r="M22" s="74">
        <f t="shared" si="3"/>
        <v>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13" s="2" customFormat="1" ht="12.75">
      <c r="A23" s="23" t="s">
        <v>27</v>
      </c>
      <c r="B23" s="23" t="s">
        <v>85</v>
      </c>
      <c r="C23" s="23">
        <v>12294</v>
      </c>
      <c r="D23" s="23">
        <v>16427</v>
      </c>
      <c r="E23" s="23">
        <v>17335</v>
      </c>
      <c r="F23" s="23">
        <v>3788</v>
      </c>
      <c r="G23" s="23">
        <v>3788</v>
      </c>
      <c r="H23" s="23">
        <v>4079</v>
      </c>
      <c r="I23" s="23">
        <f t="shared" si="0"/>
        <v>16082</v>
      </c>
      <c r="J23" s="23">
        <f t="shared" si="1"/>
        <v>20215</v>
      </c>
      <c r="K23" s="23">
        <f t="shared" si="2"/>
        <v>21414</v>
      </c>
      <c r="L23" s="71"/>
      <c r="M23" s="84">
        <f t="shared" si="3"/>
        <v>1.059312391788276</v>
      </c>
    </row>
    <row r="24" spans="1:13" s="2" customFormat="1" ht="12.75">
      <c r="A24" s="30" t="s">
        <v>30</v>
      </c>
      <c r="B24" s="30" t="s">
        <v>28</v>
      </c>
      <c r="C24" s="30">
        <v>40721</v>
      </c>
      <c r="D24" s="30">
        <v>29605</v>
      </c>
      <c r="E24" s="30">
        <v>26637</v>
      </c>
      <c r="F24" s="30"/>
      <c r="G24" s="30"/>
      <c r="H24" s="30"/>
      <c r="I24" s="23">
        <f t="shared" si="0"/>
        <v>40721</v>
      </c>
      <c r="J24" s="23">
        <f t="shared" si="1"/>
        <v>29605</v>
      </c>
      <c r="K24" s="23">
        <f t="shared" si="2"/>
        <v>26637</v>
      </c>
      <c r="L24" s="72"/>
      <c r="M24" s="82">
        <f t="shared" si="3"/>
        <v>0.8997466644147948</v>
      </c>
    </row>
    <row r="25" spans="1:13" s="2" customFormat="1" ht="12.75">
      <c r="A25" s="30" t="s">
        <v>29</v>
      </c>
      <c r="B25" s="30" t="s">
        <v>85</v>
      </c>
      <c r="C25" s="30"/>
      <c r="D25" s="30">
        <v>543</v>
      </c>
      <c r="E25" s="30">
        <v>665</v>
      </c>
      <c r="F25" s="30"/>
      <c r="G25" s="30"/>
      <c r="H25" s="30"/>
      <c r="I25" s="30">
        <f t="shared" si="0"/>
        <v>0</v>
      </c>
      <c r="J25" s="30">
        <f t="shared" si="1"/>
        <v>543</v>
      </c>
      <c r="K25" s="30">
        <f t="shared" si="2"/>
        <v>665</v>
      </c>
      <c r="L25" s="69"/>
      <c r="M25" s="82">
        <f t="shared" si="3"/>
        <v>1.2246777163904237</v>
      </c>
    </row>
    <row r="26" spans="1:13" s="2" customFormat="1" ht="13.5" thickBot="1">
      <c r="A26" s="25" t="s">
        <v>71</v>
      </c>
      <c r="B26" s="25" t="s">
        <v>72</v>
      </c>
      <c r="C26" s="25"/>
      <c r="D26" s="25">
        <v>491</v>
      </c>
      <c r="E26" s="25">
        <v>491</v>
      </c>
      <c r="F26" s="25"/>
      <c r="G26" s="25"/>
      <c r="H26" s="25"/>
      <c r="I26" s="30">
        <f t="shared" si="0"/>
        <v>0</v>
      </c>
      <c r="J26" s="30">
        <f t="shared" si="1"/>
        <v>491</v>
      </c>
      <c r="K26" s="30">
        <f t="shared" si="2"/>
        <v>491</v>
      </c>
      <c r="L26" s="68"/>
      <c r="M26" s="83">
        <f t="shared" si="3"/>
        <v>1</v>
      </c>
    </row>
    <row r="27" spans="1:44" s="9" customFormat="1" ht="13.5" thickBot="1">
      <c r="A27" s="29">
        <v>4</v>
      </c>
      <c r="B27" s="22" t="s">
        <v>31</v>
      </c>
      <c r="C27" s="22">
        <f>SUM(C23:C26)</f>
        <v>53015</v>
      </c>
      <c r="D27" s="22">
        <f aca="true" t="shared" si="9" ref="D27:L27">SUM(D23:D26)</f>
        <v>47066</v>
      </c>
      <c r="E27" s="22">
        <f t="shared" si="9"/>
        <v>45128</v>
      </c>
      <c r="F27" s="22">
        <f t="shared" si="9"/>
        <v>3788</v>
      </c>
      <c r="G27" s="22">
        <f t="shared" si="9"/>
        <v>3788</v>
      </c>
      <c r="H27" s="22">
        <f t="shared" si="9"/>
        <v>4079</v>
      </c>
      <c r="I27" s="22">
        <f t="shared" si="9"/>
        <v>56803</v>
      </c>
      <c r="J27" s="22">
        <f t="shared" si="9"/>
        <v>50854</v>
      </c>
      <c r="K27" s="22">
        <f t="shared" si="9"/>
        <v>49207</v>
      </c>
      <c r="L27" s="22">
        <f t="shared" si="9"/>
        <v>0</v>
      </c>
      <c r="M27" s="74">
        <f t="shared" si="3"/>
        <v>0.9676131671058323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s="9" customFormat="1" ht="13.5" thickBot="1">
      <c r="A28" s="29">
        <v>5</v>
      </c>
      <c r="B28" s="22" t="s">
        <v>32</v>
      </c>
      <c r="C28" s="22">
        <v>63361</v>
      </c>
      <c r="D28" s="22"/>
      <c r="E28" s="22"/>
      <c r="F28" s="22"/>
      <c r="G28" s="22"/>
      <c r="H28" s="22"/>
      <c r="I28" s="28">
        <f t="shared" si="0"/>
        <v>63361</v>
      </c>
      <c r="J28" s="28">
        <f t="shared" si="1"/>
        <v>0</v>
      </c>
      <c r="K28" s="28">
        <f t="shared" si="2"/>
        <v>0</v>
      </c>
      <c r="L28" s="76"/>
      <c r="M28" s="6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s="9" customFormat="1" ht="13.5" thickBot="1">
      <c r="A29" s="29">
        <v>6</v>
      </c>
      <c r="B29" s="22" t="s">
        <v>78</v>
      </c>
      <c r="C29" s="22">
        <v>3255</v>
      </c>
      <c r="D29" s="22">
        <v>7893</v>
      </c>
      <c r="E29" s="22">
        <v>7893</v>
      </c>
      <c r="F29" s="22"/>
      <c r="G29" s="22">
        <v>1301</v>
      </c>
      <c r="H29" s="22">
        <v>810</v>
      </c>
      <c r="I29" s="28">
        <f t="shared" si="0"/>
        <v>3255</v>
      </c>
      <c r="J29" s="28">
        <f t="shared" si="1"/>
        <v>9194</v>
      </c>
      <c r="K29" s="28">
        <f t="shared" si="2"/>
        <v>8703</v>
      </c>
      <c r="L29" s="76"/>
      <c r="M29" s="89">
        <f t="shared" si="3"/>
        <v>0.9465956058298891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s="8" customFormat="1" ht="12" customHeight="1" thickBot="1">
      <c r="A30" s="31" t="s">
        <v>34</v>
      </c>
      <c r="B30" s="32" t="s">
        <v>79</v>
      </c>
      <c r="C30" s="32">
        <f aca="true" t="shared" si="10" ref="C30:K30">C4+C16+C22+C27+C28+C29</f>
        <v>477530</v>
      </c>
      <c r="D30" s="32">
        <f t="shared" si="10"/>
        <v>506274</v>
      </c>
      <c r="E30" s="32">
        <f t="shared" si="10"/>
        <v>504836</v>
      </c>
      <c r="F30" s="32">
        <f t="shared" si="10"/>
        <v>11365</v>
      </c>
      <c r="G30" s="32">
        <f t="shared" si="10"/>
        <v>12114</v>
      </c>
      <c r="H30" s="32">
        <f t="shared" si="10"/>
        <v>10258</v>
      </c>
      <c r="I30" s="32">
        <f t="shared" si="10"/>
        <v>488895</v>
      </c>
      <c r="J30" s="32">
        <f t="shared" si="10"/>
        <v>518388</v>
      </c>
      <c r="K30" s="32">
        <f t="shared" si="10"/>
        <v>515094</v>
      </c>
      <c r="L30" s="77"/>
      <c r="M30" s="87">
        <f t="shared" si="3"/>
        <v>0.9936456862427371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8" customFormat="1" ht="12" customHeight="1" thickBot="1">
      <c r="A31" s="31"/>
      <c r="B31" s="32"/>
      <c r="C31" s="48"/>
      <c r="D31" s="48"/>
      <c r="E31" s="48"/>
      <c r="F31" s="48"/>
      <c r="G31" s="48"/>
      <c r="H31" s="48"/>
      <c r="I31" s="48"/>
      <c r="J31" s="48"/>
      <c r="K31" s="48"/>
      <c r="L31" s="77"/>
      <c r="M31" s="6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9" customFormat="1" ht="13.5" thickBot="1">
      <c r="A32" s="29" t="s">
        <v>35</v>
      </c>
      <c r="B32" s="22" t="s">
        <v>36</v>
      </c>
      <c r="C32" s="53"/>
      <c r="D32" s="53"/>
      <c r="E32" s="53"/>
      <c r="F32" s="53"/>
      <c r="G32" s="53"/>
      <c r="H32" s="53"/>
      <c r="I32" s="30"/>
      <c r="J32" s="30"/>
      <c r="K32" s="30"/>
      <c r="L32" s="76"/>
      <c r="M32" s="6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13" s="2" customFormat="1" ht="12.75">
      <c r="A33" s="46">
        <v>1</v>
      </c>
      <c r="B33" s="23" t="s">
        <v>37</v>
      </c>
      <c r="C33" s="23">
        <v>2720</v>
      </c>
      <c r="D33" s="23">
        <v>2720</v>
      </c>
      <c r="E33" s="23">
        <v>2702</v>
      </c>
      <c r="F33" s="23"/>
      <c r="G33" s="23"/>
      <c r="H33" s="23"/>
      <c r="I33" s="23">
        <f t="shared" si="0"/>
        <v>2720</v>
      </c>
      <c r="J33" s="23">
        <f t="shared" si="1"/>
        <v>2720</v>
      </c>
      <c r="K33" s="23">
        <f t="shared" si="2"/>
        <v>2702</v>
      </c>
      <c r="L33" s="71"/>
      <c r="M33" s="82">
        <f t="shared" si="3"/>
        <v>0.9933823529411765</v>
      </c>
    </row>
    <row r="34" spans="1:13" s="2" customFormat="1" ht="12.75">
      <c r="A34" s="40">
        <v>2</v>
      </c>
      <c r="B34" s="30" t="s">
        <v>38</v>
      </c>
      <c r="C34" s="30">
        <v>24059</v>
      </c>
      <c r="D34" s="30">
        <v>31059</v>
      </c>
      <c r="E34" s="30">
        <v>31113</v>
      </c>
      <c r="F34" s="30"/>
      <c r="G34" s="30"/>
      <c r="H34" s="30"/>
      <c r="I34" s="23">
        <f t="shared" si="0"/>
        <v>24059</v>
      </c>
      <c r="J34" s="23">
        <f t="shared" si="1"/>
        <v>31059</v>
      </c>
      <c r="K34" s="23">
        <f t="shared" si="2"/>
        <v>31113</v>
      </c>
      <c r="L34" s="72"/>
      <c r="M34" s="82">
        <f t="shared" si="3"/>
        <v>1.0017386264850767</v>
      </c>
    </row>
    <row r="35" spans="1:13" s="2" customFormat="1" ht="12.75">
      <c r="A35" s="40">
        <v>3</v>
      </c>
      <c r="B35" s="30" t="s">
        <v>39</v>
      </c>
      <c r="C35" s="30">
        <v>106614</v>
      </c>
      <c r="D35" s="30">
        <v>50972</v>
      </c>
      <c r="E35" s="30">
        <v>50739</v>
      </c>
      <c r="F35" s="30"/>
      <c r="G35" s="30"/>
      <c r="H35" s="30"/>
      <c r="I35" s="23">
        <f aca="true" t="shared" si="11" ref="I35:K36">C35+F35</f>
        <v>106614</v>
      </c>
      <c r="J35" s="23">
        <f t="shared" si="11"/>
        <v>50972</v>
      </c>
      <c r="K35" s="23">
        <f t="shared" si="11"/>
        <v>50739</v>
      </c>
      <c r="L35" s="72"/>
      <c r="M35" s="82">
        <f t="shared" si="3"/>
        <v>0.9954288629051243</v>
      </c>
    </row>
    <row r="36" spans="1:13" s="2" customFormat="1" ht="13.5" thickBot="1">
      <c r="A36" s="54">
        <v>4</v>
      </c>
      <c r="B36" s="55" t="s">
        <v>80</v>
      </c>
      <c r="C36" s="55">
        <v>2217</v>
      </c>
      <c r="D36" s="55">
        <v>2217</v>
      </c>
      <c r="E36" s="55">
        <v>2217</v>
      </c>
      <c r="F36" s="55"/>
      <c r="G36" s="55"/>
      <c r="H36" s="55"/>
      <c r="I36" s="55">
        <f t="shared" si="11"/>
        <v>2217</v>
      </c>
      <c r="J36" s="55">
        <f t="shared" si="11"/>
        <v>2217</v>
      </c>
      <c r="K36" s="55">
        <f t="shared" si="11"/>
        <v>2217</v>
      </c>
      <c r="L36" s="72"/>
      <c r="M36" s="86">
        <f t="shared" si="3"/>
        <v>1</v>
      </c>
    </row>
    <row r="37" spans="1:13" s="1" customFormat="1" ht="13.5" thickBot="1">
      <c r="A37" s="14" t="s">
        <v>0</v>
      </c>
      <c r="B37" s="15" t="s">
        <v>1</v>
      </c>
      <c r="C37" s="90" t="s">
        <v>4</v>
      </c>
      <c r="D37" s="91"/>
      <c r="E37" s="91"/>
      <c r="F37" s="91" t="s">
        <v>5</v>
      </c>
      <c r="G37" s="91"/>
      <c r="H37" s="91"/>
      <c r="I37" s="91" t="s">
        <v>6</v>
      </c>
      <c r="J37" s="91"/>
      <c r="K37" s="92"/>
      <c r="L37" s="7"/>
      <c r="M37" s="66" t="s">
        <v>86</v>
      </c>
    </row>
    <row r="38" spans="1:13" s="1" customFormat="1" ht="13.5" thickBot="1">
      <c r="A38" s="33"/>
      <c r="B38" s="34"/>
      <c r="C38" s="35" t="s">
        <v>7</v>
      </c>
      <c r="D38" s="36" t="s">
        <v>8</v>
      </c>
      <c r="E38" s="36" t="s">
        <v>9</v>
      </c>
      <c r="F38" s="36" t="s">
        <v>7</v>
      </c>
      <c r="G38" s="36" t="s">
        <v>8</v>
      </c>
      <c r="H38" s="36" t="s">
        <v>9</v>
      </c>
      <c r="I38" s="36" t="s">
        <v>7</v>
      </c>
      <c r="J38" s="36" t="s">
        <v>8</v>
      </c>
      <c r="K38" s="37" t="s">
        <v>9</v>
      </c>
      <c r="L38" s="7"/>
      <c r="M38" s="66" t="s">
        <v>88</v>
      </c>
    </row>
    <row r="39" spans="1:13" s="2" customFormat="1" ht="12.75">
      <c r="A39" s="38">
        <v>5</v>
      </c>
      <c r="B39" s="39" t="s">
        <v>40</v>
      </c>
      <c r="C39" s="39">
        <v>59381</v>
      </c>
      <c r="D39" s="39">
        <v>128402</v>
      </c>
      <c r="E39" s="39">
        <v>112336</v>
      </c>
      <c r="F39" s="39"/>
      <c r="G39" s="39"/>
      <c r="H39" s="39"/>
      <c r="I39" s="39">
        <f t="shared" si="0"/>
        <v>59381</v>
      </c>
      <c r="J39" s="39">
        <f t="shared" si="1"/>
        <v>128402</v>
      </c>
      <c r="K39" s="39">
        <f t="shared" si="2"/>
        <v>112336</v>
      </c>
      <c r="L39" s="72"/>
      <c r="M39" s="84">
        <f t="shared" si="3"/>
        <v>0.8748773383592156</v>
      </c>
    </row>
    <row r="40" spans="1:13" s="2" customFormat="1" ht="12.75">
      <c r="A40" s="40">
        <v>6</v>
      </c>
      <c r="B40" s="30" t="s">
        <v>81</v>
      </c>
      <c r="C40" s="30">
        <v>1000</v>
      </c>
      <c r="D40" s="30">
        <v>2935</v>
      </c>
      <c r="E40" s="30">
        <v>2995</v>
      </c>
      <c r="F40" s="30"/>
      <c r="G40" s="30"/>
      <c r="H40" s="30"/>
      <c r="I40" s="23">
        <f t="shared" si="0"/>
        <v>1000</v>
      </c>
      <c r="J40" s="23">
        <f t="shared" si="1"/>
        <v>2935</v>
      </c>
      <c r="K40" s="23">
        <f t="shared" si="2"/>
        <v>2995</v>
      </c>
      <c r="L40" s="72"/>
      <c r="M40" s="82">
        <f t="shared" si="3"/>
        <v>1.020442930153322</v>
      </c>
    </row>
    <row r="41" spans="1:13" s="2" customFormat="1" ht="12.75">
      <c r="A41" s="40">
        <v>7</v>
      </c>
      <c r="B41" s="30" t="s">
        <v>73</v>
      </c>
      <c r="C41" s="30"/>
      <c r="D41" s="30">
        <v>533</v>
      </c>
      <c r="E41" s="30">
        <v>533</v>
      </c>
      <c r="F41" s="30"/>
      <c r="G41" s="30"/>
      <c r="H41" s="30"/>
      <c r="I41" s="23">
        <f t="shared" si="0"/>
        <v>0</v>
      </c>
      <c r="J41" s="23">
        <f t="shared" si="1"/>
        <v>533</v>
      </c>
      <c r="K41" s="23">
        <f t="shared" si="2"/>
        <v>533</v>
      </c>
      <c r="L41" s="72"/>
      <c r="M41" s="82">
        <f t="shared" si="3"/>
        <v>1</v>
      </c>
    </row>
    <row r="42" spans="1:13" s="2" customFormat="1" ht="12.75">
      <c r="A42" s="40">
        <v>8</v>
      </c>
      <c r="B42" s="30" t="s">
        <v>41</v>
      </c>
      <c r="C42" s="30">
        <v>1114</v>
      </c>
      <c r="D42" s="30">
        <v>1514</v>
      </c>
      <c r="E42" s="30">
        <v>1469</v>
      </c>
      <c r="F42" s="30"/>
      <c r="G42" s="30"/>
      <c r="H42" s="30"/>
      <c r="I42" s="23">
        <f t="shared" si="0"/>
        <v>1114</v>
      </c>
      <c r="J42" s="23">
        <f t="shared" si="1"/>
        <v>1514</v>
      </c>
      <c r="K42" s="23">
        <f t="shared" si="2"/>
        <v>1469</v>
      </c>
      <c r="L42" s="72"/>
      <c r="M42" s="82">
        <f t="shared" si="3"/>
        <v>0.9702774108322325</v>
      </c>
    </row>
    <row r="43" spans="1:13" s="2" customFormat="1" ht="12.75">
      <c r="A43" s="40">
        <v>9</v>
      </c>
      <c r="B43" s="30" t="s">
        <v>42</v>
      </c>
      <c r="C43" s="30">
        <v>85000</v>
      </c>
      <c r="D43" s="30">
        <v>110000</v>
      </c>
      <c r="E43" s="30">
        <v>110000</v>
      </c>
      <c r="F43" s="30"/>
      <c r="G43" s="30"/>
      <c r="H43" s="30"/>
      <c r="I43" s="23">
        <f t="shared" si="0"/>
        <v>85000</v>
      </c>
      <c r="J43" s="23">
        <f t="shared" si="1"/>
        <v>110000</v>
      </c>
      <c r="K43" s="23">
        <f t="shared" si="2"/>
        <v>110000</v>
      </c>
      <c r="L43" s="72"/>
      <c r="M43" s="82">
        <f t="shared" si="3"/>
        <v>1</v>
      </c>
    </row>
    <row r="44" spans="1:13" s="2" customFormat="1" ht="13.5" thickBot="1">
      <c r="A44" s="41">
        <v>11</v>
      </c>
      <c r="B44" s="25" t="s">
        <v>33</v>
      </c>
      <c r="C44" s="25">
        <v>10000</v>
      </c>
      <c r="D44" s="25">
        <v>24613</v>
      </c>
      <c r="E44" s="25">
        <v>24613</v>
      </c>
      <c r="F44" s="25"/>
      <c r="G44" s="25"/>
      <c r="H44" s="30"/>
      <c r="I44" s="30">
        <f t="shared" si="0"/>
        <v>10000</v>
      </c>
      <c r="J44" s="30">
        <f t="shared" si="1"/>
        <v>24613</v>
      </c>
      <c r="K44" s="30">
        <f t="shared" si="2"/>
        <v>24613</v>
      </c>
      <c r="L44" s="72"/>
      <c r="M44" s="83">
        <f t="shared" si="3"/>
        <v>1</v>
      </c>
    </row>
    <row r="45" spans="1:13" s="4" customFormat="1" ht="13.5" thickBot="1">
      <c r="A45" s="29" t="s">
        <v>35</v>
      </c>
      <c r="B45" s="22" t="s">
        <v>82</v>
      </c>
      <c r="C45" s="22">
        <f aca="true" t="shared" si="12" ref="C45:K45">C33+C34+C35+C36+C39+C40+C41+C42+C43+C44</f>
        <v>292105</v>
      </c>
      <c r="D45" s="22">
        <f t="shared" si="12"/>
        <v>354965</v>
      </c>
      <c r="E45" s="22">
        <f t="shared" si="12"/>
        <v>338717</v>
      </c>
      <c r="F45" s="22">
        <f t="shared" si="12"/>
        <v>0</v>
      </c>
      <c r="G45" s="22">
        <f t="shared" si="12"/>
        <v>0</v>
      </c>
      <c r="H45" s="22">
        <f t="shared" si="12"/>
        <v>0</v>
      </c>
      <c r="I45" s="22">
        <f t="shared" si="12"/>
        <v>292105</v>
      </c>
      <c r="J45" s="22">
        <f t="shared" si="12"/>
        <v>354965</v>
      </c>
      <c r="K45" s="22">
        <f t="shared" si="12"/>
        <v>338717</v>
      </c>
      <c r="L45" s="76" t="e">
        <f>L33+L34+L35+L36+L39+L40+L41+L42+L43+L44+#REF!</f>
        <v>#REF!</v>
      </c>
      <c r="M45" s="74">
        <f t="shared" si="3"/>
        <v>0.9542264730325525</v>
      </c>
    </row>
    <row r="46" spans="1:13" s="5" customFormat="1" ht="13.5" thickBot="1">
      <c r="A46" s="31"/>
      <c r="B46" s="32" t="s">
        <v>83</v>
      </c>
      <c r="C46" s="32">
        <f aca="true" t="shared" si="13" ref="C46:K46">C30+C45</f>
        <v>769635</v>
      </c>
      <c r="D46" s="32">
        <f t="shared" si="13"/>
        <v>861239</v>
      </c>
      <c r="E46" s="32">
        <f t="shared" si="13"/>
        <v>843553</v>
      </c>
      <c r="F46" s="32">
        <f t="shared" si="13"/>
        <v>11365</v>
      </c>
      <c r="G46" s="32">
        <f t="shared" si="13"/>
        <v>12114</v>
      </c>
      <c r="H46" s="32">
        <f t="shared" si="13"/>
        <v>10258</v>
      </c>
      <c r="I46" s="32">
        <f t="shared" si="13"/>
        <v>781000</v>
      </c>
      <c r="J46" s="32">
        <f t="shared" si="13"/>
        <v>873353</v>
      </c>
      <c r="K46" s="32">
        <f t="shared" si="13"/>
        <v>853811</v>
      </c>
      <c r="L46" s="78"/>
      <c r="M46" s="87">
        <f t="shared" si="3"/>
        <v>0.977624168005377</v>
      </c>
    </row>
    <row r="47" spans="1:13" s="13" customFormat="1" ht="13.5" thickBot="1">
      <c r="A47" s="42"/>
      <c r="B47" s="24" t="s">
        <v>62</v>
      </c>
      <c r="C47" s="24"/>
      <c r="D47" s="24"/>
      <c r="E47" s="24">
        <v>-5637</v>
      </c>
      <c r="F47" s="24"/>
      <c r="G47" s="24"/>
      <c r="H47" s="24"/>
      <c r="I47" s="24"/>
      <c r="J47" s="24"/>
      <c r="K47" s="24">
        <f>E47+H47</f>
        <v>-5637</v>
      </c>
      <c r="L47" s="69"/>
      <c r="M47" s="62"/>
    </row>
    <row r="48" spans="1:13" s="4" customFormat="1" ht="13.5" thickBot="1">
      <c r="A48" s="29"/>
      <c r="B48" s="22" t="s">
        <v>63</v>
      </c>
      <c r="C48" s="22">
        <f>SUM(C46:C47)</f>
        <v>769635</v>
      </c>
      <c r="D48" s="22">
        <f aca="true" t="shared" si="14" ref="D48:L48">SUM(D46:D47)</f>
        <v>861239</v>
      </c>
      <c r="E48" s="22">
        <f>SUM(E46:E47)</f>
        <v>837916</v>
      </c>
      <c r="F48" s="22">
        <f t="shared" si="14"/>
        <v>11365</v>
      </c>
      <c r="G48" s="22">
        <f t="shared" si="14"/>
        <v>12114</v>
      </c>
      <c r="H48" s="22">
        <f t="shared" si="14"/>
        <v>10258</v>
      </c>
      <c r="I48" s="22">
        <f t="shared" si="14"/>
        <v>781000</v>
      </c>
      <c r="J48" s="22">
        <f t="shared" si="14"/>
        <v>873353</v>
      </c>
      <c r="K48" s="22">
        <f t="shared" si="14"/>
        <v>848174</v>
      </c>
      <c r="L48" s="79">
        <f t="shared" si="14"/>
        <v>0</v>
      </c>
      <c r="M48" s="74">
        <f t="shared" si="3"/>
        <v>0.9711697332006646</v>
      </c>
    </row>
    <row r="49" spans="1:13" s="4" customFormat="1" ht="13.5" thickBot="1">
      <c r="A49" s="43"/>
      <c r="B49" s="44" t="s">
        <v>74</v>
      </c>
      <c r="C49" s="44"/>
      <c r="D49" s="44"/>
      <c r="E49" s="44"/>
      <c r="F49" s="44"/>
      <c r="G49" s="44"/>
      <c r="H49" s="44"/>
      <c r="I49" s="44"/>
      <c r="J49" s="44"/>
      <c r="K49" s="44"/>
      <c r="L49" s="80"/>
      <c r="M49" s="74"/>
    </row>
    <row r="50" spans="1:60" s="9" customFormat="1" ht="13.5" thickBot="1">
      <c r="A50" s="43" t="s">
        <v>34</v>
      </c>
      <c r="B50" s="44" t="s">
        <v>43</v>
      </c>
      <c r="C50" s="44"/>
      <c r="D50" s="44"/>
      <c r="E50" s="44"/>
      <c r="F50" s="44"/>
      <c r="G50" s="44"/>
      <c r="H50" s="44"/>
      <c r="I50" s="45">
        <f t="shared" si="0"/>
        <v>0</v>
      </c>
      <c r="J50" s="45">
        <f t="shared" si="1"/>
        <v>0</v>
      </c>
      <c r="K50" s="45">
        <f t="shared" si="2"/>
        <v>0</v>
      </c>
      <c r="L50" s="76"/>
      <c r="M50" s="7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13" s="2" customFormat="1" ht="12.75">
      <c r="A51" s="46">
        <v>1</v>
      </c>
      <c r="B51" s="23" t="s">
        <v>44</v>
      </c>
      <c r="C51" s="23">
        <v>235595</v>
      </c>
      <c r="D51" s="23">
        <v>238185</v>
      </c>
      <c r="E51" s="23">
        <v>234569</v>
      </c>
      <c r="F51" s="23">
        <v>18551</v>
      </c>
      <c r="G51" s="23">
        <v>19311</v>
      </c>
      <c r="H51" s="23">
        <v>18043</v>
      </c>
      <c r="I51" s="23">
        <f t="shared" si="0"/>
        <v>254146</v>
      </c>
      <c r="J51" s="23">
        <f t="shared" si="1"/>
        <v>257496</v>
      </c>
      <c r="K51" s="23">
        <f t="shared" si="2"/>
        <v>252612</v>
      </c>
      <c r="L51" s="71"/>
      <c r="M51" s="84">
        <f t="shared" si="3"/>
        <v>0.9810327150713021</v>
      </c>
    </row>
    <row r="52" spans="1:13" s="2" customFormat="1" ht="12.75">
      <c r="A52" s="40">
        <v>2</v>
      </c>
      <c r="B52" s="30" t="s">
        <v>45</v>
      </c>
      <c r="C52" s="30">
        <v>77678</v>
      </c>
      <c r="D52" s="30">
        <v>78097</v>
      </c>
      <c r="E52" s="30">
        <v>77716</v>
      </c>
      <c r="F52" s="30">
        <v>6405</v>
      </c>
      <c r="G52" s="30">
        <v>6648</v>
      </c>
      <c r="H52" s="30">
        <v>6151</v>
      </c>
      <c r="I52" s="23">
        <f t="shared" si="0"/>
        <v>84083</v>
      </c>
      <c r="J52" s="23">
        <f t="shared" si="1"/>
        <v>84745</v>
      </c>
      <c r="K52" s="23">
        <f t="shared" si="2"/>
        <v>83867</v>
      </c>
      <c r="L52" s="72"/>
      <c r="M52" s="82">
        <f t="shared" si="3"/>
        <v>0.9896395067555608</v>
      </c>
    </row>
    <row r="53" spans="1:13" s="2" customFormat="1" ht="12.75">
      <c r="A53" s="40">
        <v>3</v>
      </c>
      <c r="B53" s="30" t="s">
        <v>46</v>
      </c>
      <c r="C53" s="30">
        <v>110654</v>
      </c>
      <c r="D53" s="30">
        <v>122568</v>
      </c>
      <c r="E53" s="30">
        <v>121440</v>
      </c>
      <c r="F53" s="30">
        <v>21578</v>
      </c>
      <c r="G53" s="30">
        <v>22166</v>
      </c>
      <c r="H53" s="30">
        <v>20893</v>
      </c>
      <c r="I53" s="23">
        <f t="shared" si="0"/>
        <v>132232</v>
      </c>
      <c r="J53" s="23">
        <f t="shared" si="1"/>
        <v>144734</v>
      </c>
      <c r="K53" s="23">
        <f t="shared" si="2"/>
        <v>142333</v>
      </c>
      <c r="L53" s="72"/>
      <c r="M53" s="82">
        <f t="shared" si="3"/>
        <v>0.9834109469785952</v>
      </c>
    </row>
    <row r="54" spans="1:13" s="2" customFormat="1" ht="12.75">
      <c r="A54" s="40">
        <v>4</v>
      </c>
      <c r="B54" s="30" t="s">
        <v>47</v>
      </c>
      <c r="C54" s="30">
        <v>5879</v>
      </c>
      <c r="D54" s="30">
        <v>25674</v>
      </c>
      <c r="E54" s="30">
        <v>25250</v>
      </c>
      <c r="F54" s="30"/>
      <c r="G54" s="30"/>
      <c r="H54" s="30"/>
      <c r="I54" s="23">
        <f t="shared" si="0"/>
        <v>5879</v>
      </c>
      <c r="J54" s="23">
        <f t="shared" si="1"/>
        <v>25674</v>
      </c>
      <c r="K54" s="23">
        <f t="shared" si="2"/>
        <v>25250</v>
      </c>
      <c r="L54" s="72"/>
      <c r="M54" s="82">
        <f t="shared" si="3"/>
        <v>0.9834852379839526</v>
      </c>
    </row>
    <row r="55" spans="1:13" s="2" customFormat="1" ht="12.75">
      <c r="A55" s="40">
        <v>5</v>
      </c>
      <c r="B55" s="30" t="s">
        <v>48</v>
      </c>
      <c r="C55" s="30">
        <v>12431</v>
      </c>
      <c r="D55" s="30">
        <v>13261</v>
      </c>
      <c r="E55" s="30">
        <v>12144</v>
      </c>
      <c r="F55" s="30"/>
      <c r="G55" s="30"/>
      <c r="H55" s="30"/>
      <c r="I55" s="23">
        <f t="shared" si="0"/>
        <v>12431</v>
      </c>
      <c r="J55" s="23">
        <f t="shared" si="1"/>
        <v>13261</v>
      </c>
      <c r="K55" s="23">
        <f t="shared" si="2"/>
        <v>12144</v>
      </c>
      <c r="L55" s="72"/>
      <c r="M55" s="82">
        <f t="shared" si="3"/>
        <v>0.91576804162582</v>
      </c>
    </row>
    <row r="56" spans="1:13" s="2" customFormat="1" ht="13.5" thickBot="1">
      <c r="A56" s="41">
        <v>6</v>
      </c>
      <c r="B56" s="25" t="s">
        <v>49</v>
      </c>
      <c r="C56" s="25">
        <v>124</v>
      </c>
      <c r="D56" s="25">
        <v>3758</v>
      </c>
      <c r="E56" s="25"/>
      <c r="F56" s="25"/>
      <c r="G56" s="25"/>
      <c r="H56" s="25"/>
      <c r="I56" s="24">
        <f t="shared" si="0"/>
        <v>124</v>
      </c>
      <c r="J56" s="24">
        <f t="shared" si="1"/>
        <v>3758</v>
      </c>
      <c r="K56" s="24">
        <f t="shared" si="2"/>
        <v>0</v>
      </c>
      <c r="L56" s="69"/>
      <c r="M56" s="83">
        <f t="shared" si="3"/>
        <v>0</v>
      </c>
    </row>
    <row r="57" spans="1:60" s="9" customFormat="1" ht="13.5" thickBot="1">
      <c r="A57" s="29"/>
      <c r="B57" s="22" t="s">
        <v>50</v>
      </c>
      <c r="C57" s="22">
        <f>SUM(C51:C56)</f>
        <v>442361</v>
      </c>
      <c r="D57" s="22">
        <f aca="true" t="shared" si="15" ref="D57:L57">SUM(D51:D56)</f>
        <v>481543</v>
      </c>
      <c r="E57" s="22">
        <f t="shared" si="15"/>
        <v>471119</v>
      </c>
      <c r="F57" s="22">
        <f t="shared" si="15"/>
        <v>46534</v>
      </c>
      <c r="G57" s="22">
        <f t="shared" si="15"/>
        <v>48125</v>
      </c>
      <c r="H57" s="22">
        <f t="shared" si="15"/>
        <v>45087</v>
      </c>
      <c r="I57" s="22">
        <f t="shared" si="15"/>
        <v>488895</v>
      </c>
      <c r="J57" s="22">
        <f t="shared" si="15"/>
        <v>529668</v>
      </c>
      <c r="K57" s="22">
        <f t="shared" si="15"/>
        <v>516206</v>
      </c>
      <c r="L57" s="76">
        <f t="shared" si="15"/>
        <v>0</v>
      </c>
      <c r="M57" s="74">
        <f t="shared" si="3"/>
        <v>0.9745840790835013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s="9" customFormat="1" ht="13.5" thickBot="1">
      <c r="A58" s="29"/>
      <c r="B58" s="22" t="s">
        <v>51</v>
      </c>
      <c r="C58" s="22"/>
      <c r="D58" s="22"/>
      <c r="E58" s="22"/>
      <c r="F58" s="22"/>
      <c r="G58" s="22"/>
      <c r="H58" s="22"/>
      <c r="I58" s="28">
        <f t="shared" si="0"/>
        <v>0</v>
      </c>
      <c r="J58" s="28">
        <f t="shared" si="1"/>
        <v>0</v>
      </c>
      <c r="K58" s="28">
        <f t="shared" si="2"/>
        <v>0</v>
      </c>
      <c r="L58" s="76"/>
      <c r="M58" s="6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13" s="2" customFormat="1" ht="12.75">
      <c r="A59" s="46">
        <v>1</v>
      </c>
      <c r="B59" s="23" t="s">
        <v>52</v>
      </c>
      <c r="C59" s="23">
        <v>8050</v>
      </c>
      <c r="D59" s="23">
        <v>3425</v>
      </c>
      <c r="E59" s="23">
        <v>2312</v>
      </c>
      <c r="F59" s="23">
        <v>275</v>
      </c>
      <c r="G59" s="23">
        <v>275</v>
      </c>
      <c r="H59" s="23">
        <v>906</v>
      </c>
      <c r="I59" s="23">
        <f t="shared" si="0"/>
        <v>8325</v>
      </c>
      <c r="J59" s="23">
        <f t="shared" si="1"/>
        <v>3700</v>
      </c>
      <c r="K59" s="23">
        <f t="shared" si="2"/>
        <v>3218</v>
      </c>
      <c r="L59" s="71"/>
      <c r="M59" s="82">
        <f t="shared" si="3"/>
        <v>0.8697297297297297</v>
      </c>
    </row>
    <row r="60" spans="1:13" s="2" customFormat="1" ht="12.75">
      <c r="A60" s="40">
        <v>2</v>
      </c>
      <c r="B60" s="30" t="s">
        <v>53</v>
      </c>
      <c r="C60" s="30">
        <v>9910</v>
      </c>
      <c r="D60" s="30">
        <v>723</v>
      </c>
      <c r="E60" s="30">
        <v>1118</v>
      </c>
      <c r="F60" s="30">
        <v>2500</v>
      </c>
      <c r="G60" s="30">
        <v>3310</v>
      </c>
      <c r="H60" s="30">
        <v>2158</v>
      </c>
      <c r="I60" s="23">
        <f t="shared" si="0"/>
        <v>12410</v>
      </c>
      <c r="J60" s="23">
        <f t="shared" si="1"/>
        <v>4033</v>
      </c>
      <c r="K60" s="30">
        <f t="shared" si="2"/>
        <v>3276</v>
      </c>
      <c r="L60" s="72"/>
      <c r="M60" s="82">
        <f t="shared" si="3"/>
        <v>0.8122985370691793</v>
      </c>
    </row>
    <row r="61" spans="1:13" s="2" customFormat="1" ht="12.75">
      <c r="A61" s="40">
        <v>3</v>
      </c>
      <c r="B61" s="30" t="s">
        <v>54</v>
      </c>
      <c r="C61" s="30">
        <v>19251</v>
      </c>
      <c r="D61" s="30">
        <v>77776</v>
      </c>
      <c r="E61" s="30">
        <v>77525</v>
      </c>
      <c r="F61" s="30"/>
      <c r="G61" s="30"/>
      <c r="H61" s="30"/>
      <c r="I61" s="23">
        <f t="shared" si="0"/>
        <v>19251</v>
      </c>
      <c r="J61" s="23">
        <f t="shared" si="1"/>
        <v>77776</v>
      </c>
      <c r="K61" s="23">
        <f t="shared" si="2"/>
        <v>77525</v>
      </c>
      <c r="L61" s="72"/>
      <c r="M61" s="82">
        <f t="shared" si="3"/>
        <v>0.9967727833779058</v>
      </c>
    </row>
    <row r="62" spans="1:13" s="2" customFormat="1" ht="12.75">
      <c r="A62" s="40">
        <v>4</v>
      </c>
      <c r="B62" s="30" t="s">
        <v>55</v>
      </c>
      <c r="C62" s="30">
        <v>220119</v>
      </c>
      <c r="D62" s="30">
        <v>220119</v>
      </c>
      <c r="E62" s="30">
        <v>220119</v>
      </c>
      <c r="F62" s="30"/>
      <c r="G62" s="30"/>
      <c r="H62" s="30"/>
      <c r="I62" s="23">
        <f t="shared" si="0"/>
        <v>220119</v>
      </c>
      <c r="J62" s="23">
        <f t="shared" si="1"/>
        <v>220119</v>
      </c>
      <c r="K62" s="23">
        <f t="shared" si="2"/>
        <v>220119</v>
      </c>
      <c r="L62" s="72"/>
      <c r="M62" s="82">
        <f t="shared" si="3"/>
        <v>1</v>
      </c>
    </row>
    <row r="63" spans="1:13" s="2" customFormat="1" ht="12.75">
      <c r="A63" s="40">
        <v>5</v>
      </c>
      <c r="B63" s="30" t="s">
        <v>56</v>
      </c>
      <c r="C63" s="30">
        <v>30000</v>
      </c>
      <c r="D63" s="30">
        <v>23483</v>
      </c>
      <c r="E63" s="30">
        <v>23483</v>
      </c>
      <c r="F63" s="30"/>
      <c r="G63" s="30"/>
      <c r="H63" s="30"/>
      <c r="I63" s="23">
        <f t="shared" si="0"/>
        <v>30000</v>
      </c>
      <c r="J63" s="23">
        <f t="shared" si="1"/>
        <v>23483</v>
      </c>
      <c r="K63" s="23">
        <f t="shared" si="2"/>
        <v>23483</v>
      </c>
      <c r="L63" s="72"/>
      <c r="M63" s="82">
        <f t="shared" si="3"/>
        <v>1</v>
      </c>
    </row>
    <row r="64" spans="1:13" s="2" customFormat="1" ht="12.75">
      <c r="A64" s="40">
        <v>6</v>
      </c>
      <c r="B64" s="30" t="s">
        <v>57</v>
      </c>
      <c r="C64" s="30">
        <v>2000</v>
      </c>
      <c r="D64" s="30">
        <v>500</v>
      </c>
      <c r="E64" s="30">
        <v>500</v>
      </c>
      <c r="F64" s="30"/>
      <c r="G64" s="30"/>
      <c r="H64" s="30"/>
      <c r="I64" s="23">
        <f t="shared" si="0"/>
        <v>2000</v>
      </c>
      <c r="J64" s="23">
        <f t="shared" si="1"/>
        <v>500</v>
      </c>
      <c r="K64" s="23">
        <f t="shared" si="2"/>
        <v>500</v>
      </c>
      <c r="L64" s="72"/>
      <c r="M64" s="82">
        <f t="shared" si="3"/>
        <v>1</v>
      </c>
    </row>
    <row r="65" spans="1:13" s="2" customFormat="1" ht="12.75">
      <c r="A65" s="40">
        <v>7</v>
      </c>
      <c r="B65" s="30" t="s">
        <v>84</v>
      </c>
      <c r="C65" s="30"/>
      <c r="D65" s="30">
        <v>695</v>
      </c>
      <c r="E65" s="30">
        <v>695</v>
      </c>
      <c r="F65" s="30"/>
      <c r="G65" s="30"/>
      <c r="H65" s="30"/>
      <c r="I65" s="23">
        <f t="shared" si="0"/>
        <v>0</v>
      </c>
      <c r="J65" s="23">
        <f t="shared" si="1"/>
        <v>695</v>
      </c>
      <c r="K65" s="23">
        <f t="shared" si="2"/>
        <v>695</v>
      </c>
      <c r="L65" s="72"/>
      <c r="M65" s="82">
        <f t="shared" si="3"/>
        <v>1</v>
      </c>
    </row>
    <row r="66" spans="1:13" s="2" customFormat="1" ht="13.5" thickBot="1">
      <c r="A66" s="41">
        <v>8</v>
      </c>
      <c r="B66" s="25" t="s">
        <v>58</v>
      </c>
      <c r="C66" s="25"/>
      <c r="D66" s="25">
        <v>13379</v>
      </c>
      <c r="E66" s="25"/>
      <c r="F66" s="25"/>
      <c r="G66" s="25"/>
      <c r="H66" s="25"/>
      <c r="I66" s="24">
        <f t="shared" si="0"/>
        <v>0</v>
      </c>
      <c r="J66" s="24">
        <f t="shared" si="1"/>
        <v>13379</v>
      </c>
      <c r="K66" s="24">
        <f t="shared" si="2"/>
        <v>0</v>
      </c>
      <c r="L66" s="69"/>
      <c r="M66" s="83">
        <f t="shared" si="3"/>
        <v>0</v>
      </c>
    </row>
    <row r="67" spans="1:60" s="9" customFormat="1" ht="13.5" thickBot="1">
      <c r="A67" s="29" t="s">
        <v>35</v>
      </c>
      <c r="B67" s="22" t="s">
        <v>59</v>
      </c>
      <c r="C67" s="22">
        <f>SUM(C59:C66)</f>
        <v>289330</v>
      </c>
      <c r="D67" s="22">
        <f aca="true" t="shared" si="16" ref="D67:L67">SUM(D59:D66)</f>
        <v>340100</v>
      </c>
      <c r="E67" s="22">
        <f t="shared" si="16"/>
        <v>325752</v>
      </c>
      <c r="F67" s="22">
        <f t="shared" si="16"/>
        <v>2775</v>
      </c>
      <c r="G67" s="22">
        <f t="shared" si="16"/>
        <v>3585</v>
      </c>
      <c r="H67" s="22">
        <f t="shared" si="16"/>
        <v>3064</v>
      </c>
      <c r="I67" s="22">
        <f t="shared" si="16"/>
        <v>292105</v>
      </c>
      <c r="J67" s="22">
        <f t="shared" si="16"/>
        <v>343685</v>
      </c>
      <c r="K67" s="22">
        <f t="shared" si="16"/>
        <v>328816</v>
      </c>
      <c r="L67" s="76">
        <f t="shared" si="16"/>
        <v>0</v>
      </c>
      <c r="M67" s="74">
        <f t="shared" si="3"/>
        <v>0.9567365465469835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:60" s="8" customFormat="1" ht="13.5" thickBot="1">
      <c r="A68" s="47"/>
      <c r="B68" s="48" t="s">
        <v>75</v>
      </c>
      <c r="C68" s="48">
        <f>C57+C67</f>
        <v>731691</v>
      </c>
      <c r="D68" s="48">
        <f aca="true" t="shared" si="17" ref="D68:L68">D57+D67</f>
        <v>821643</v>
      </c>
      <c r="E68" s="48">
        <f t="shared" si="17"/>
        <v>796871</v>
      </c>
      <c r="F68" s="48">
        <f t="shared" si="17"/>
        <v>49309</v>
      </c>
      <c r="G68" s="48">
        <f t="shared" si="17"/>
        <v>51710</v>
      </c>
      <c r="H68" s="48">
        <f t="shared" si="17"/>
        <v>48151</v>
      </c>
      <c r="I68" s="48">
        <f t="shared" si="17"/>
        <v>781000</v>
      </c>
      <c r="J68" s="48">
        <f t="shared" si="17"/>
        <v>873353</v>
      </c>
      <c r="K68" s="48">
        <f t="shared" si="17"/>
        <v>845022</v>
      </c>
      <c r="L68" s="77">
        <f t="shared" si="17"/>
        <v>0</v>
      </c>
      <c r="M68" s="87">
        <f t="shared" si="3"/>
        <v>0.9675606541684748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13" s="2" customFormat="1" ht="13.5" thickBot="1">
      <c r="A69" s="51"/>
      <c r="B69" s="52" t="s">
        <v>64</v>
      </c>
      <c r="C69" s="52"/>
      <c r="D69" s="52"/>
      <c r="E69" s="52">
        <v>-7217</v>
      </c>
      <c r="F69" s="52"/>
      <c r="G69" s="52"/>
      <c r="H69" s="52">
        <v>-441</v>
      </c>
      <c r="I69" s="52"/>
      <c r="J69" s="52">
        <f>D69+G69</f>
        <v>0</v>
      </c>
      <c r="K69" s="52">
        <f>E69+H69</f>
        <v>-7658</v>
      </c>
      <c r="L69" s="67">
        <f>F69+I69</f>
        <v>0</v>
      </c>
      <c r="M69" s="62"/>
    </row>
    <row r="70" spans="1:13" s="4" customFormat="1" ht="13.5" thickBot="1">
      <c r="A70" s="29"/>
      <c r="B70" s="22" t="s">
        <v>65</v>
      </c>
      <c r="C70" s="22">
        <f>SUM(C68:C69)</f>
        <v>731691</v>
      </c>
      <c r="D70" s="22">
        <f aca="true" t="shared" si="18" ref="D70:K70">SUM(D68:D69)</f>
        <v>821643</v>
      </c>
      <c r="E70" s="22">
        <f t="shared" si="18"/>
        <v>789654</v>
      </c>
      <c r="F70" s="22">
        <f t="shared" si="18"/>
        <v>49309</v>
      </c>
      <c r="G70" s="22">
        <f t="shared" si="18"/>
        <v>51710</v>
      </c>
      <c r="H70" s="22">
        <f t="shared" si="18"/>
        <v>47710</v>
      </c>
      <c r="I70" s="22">
        <f t="shared" si="18"/>
        <v>781000</v>
      </c>
      <c r="J70" s="22">
        <f t="shared" si="18"/>
        <v>873353</v>
      </c>
      <c r="K70" s="22">
        <f t="shared" si="18"/>
        <v>837364</v>
      </c>
      <c r="L70" s="80"/>
      <c r="M70" s="74">
        <f>K70/J70</f>
        <v>0.9587921493370951</v>
      </c>
    </row>
    <row r="71" spans="1:13" s="2" customFormat="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6"/>
      <c r="M71" s="57"/>
    </row>
    <row r="72" spans="1:13" s="2" customFormat="1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6"/>
      <c r="M72" s="57"/>
    </row>
    <row r="73" spans="1:13" s="2" customFormat="1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6"/>
      <c r="M73" s="57"/>
    </row>
    <row r="74" spans="1:13" s="2" customFormat="1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6"/>
      <c r="M74" s="57"/>
    </row>
    <row r="75" spans="1:13" s="2" customFormat="1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6"/>
      <c r="M75" s="57"/>
    </row>
    <row r="76" spans="1:13" s="2" customFormat="1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6"/>
      <c r="M76" s="57"/>
    </row>
    <row r="77" spans="1:13" s="2" customFormat="1" ht="12.75">
      <c r="A77"/>
      <c r="B77"/>
      <c r="C77"/>
      <c r="D77"/>
      <c r="E77"/>
      <c r="F77"/>
      <c r="G77"/>
      <c r="H77"/>
      <c r="I77"/>
      <c r="J77"/>
      <c r="K77"/>
      <c r="L77"/>
      <c r="M77" s="58"/>
    </row>
    <row r="78" spans="1:13" s="2" customFormat="1" ht="12.75">
      <c r="A78"/>
      <c r="B78"/>
      <c r="C78"/>
      <c r="D78"/>
      <c r="E78"/>
      <c r="F78"/>
      <c r="G78"/>
      <c r="H78"/>
      <c r="I78"/>
      <c r="J78"/>
      <c r="K78"/>
      <c r="L78"/>
      <c r="M78" s="58"/>
    </row>
    <row r="79" spans="1:13" s="2" customFormat="1" ht="12.75">
      <c r="A79"/>
      <c r="B79"/>
      <c r="C79"/>
      <c r="D79"/>
      <c r="E79"/>
      <c r="F79"/>
      <c r="G79"/>
      <c r="H79"/>
      <c r="I79"/>
      <c r="J79"/>
      <c r="K79"/>
      <c r="L79"/>
      <c r="M79" s="58"/>
    </row>
    <row r="80" spans="1:13" s="2" customFormat="1" ht="12.75">
      <c r="A80"/>
      <c r="B80"/>
      <c r="C80"/>
      <c r="D80"/>
      <c r="E80"/>
      <c r="F80"/>
      <c r="G80"/>
      <c r="H80"/>
      <c r="I80"/>
      <c r="J80"/>
      <c r="K80"/>
      <c r="L80"/>
      <c r="M80" s="58"/>
    </row>
    <row r="81" spans="1:13" s="2" customFormat="1" ht="12.75">
      <c r="A81"/>
      <c r="B81"/>
      <c r="C81"/>
      <c r="D81"/>
      <c r="E81"/>
      <c r="F81"/>
      <c r="G81"/>
      <c r="H81"/>
      <c r="I81"/>
      <c r="J81"/>
      <c r="K81"/>
      <c r="L81"/>
      <c r="M81" s="58"/>
    </row>
    <row r="82" spans="1:13" s="2" customFormat="1" ht="12.75">
      <c r="A82"/>
      <c r="B82"/>
      <c r="C82"/>
      <c r="D82"/>
      <c r="E82"/>
      <c r="F82"/>
      <c r="G82"/>
      <c r="H82"/>
      <c r="I82"/>
      <c r="J82"/>
      <c r="K82"/>
      <c r="L82"/>
      <c r="M82" s="58"/>
    </row>
    <row r="83" spans="1:13" s="2" customFormat="1" ht="12.75">
      <c r="A83"/>
      <c r="B83"/>
      <c r="C83"/>
      <c r="D83"/>
      <c r="E83"/>
      <c r="F83"/>
      <c r="G83"/>
      <c r="H83"/>
      <c r="I83"/>
      <c r="J83"/>
      <c r="K83"/>
      <c r="L83"/>
      <c r="M83" s="58"/>
    </row>
    <row r="84" spans="1:13" s="2" customFormat="1" ht="12.75">
      <c r="A84"/>
      <c r="B84"/>
      <c r="C84"/>
      <c r="D84"/>
      <c r="E84"/>
      <c r="F84"/>
      <c r="G84"/>
      <c r="H84"/>
      <c r="I84"/>
      <c r="J84"/>
      <c r="K84"/>
      <c r="L84"/>
      <c r="M84" s="58"/>
    </row>
    <row r="85" spans="1:13" s="2" customFormat="1" ht="12.75">
      <c r="A85"/>
      <c r="B85"/>
      <c r="C85"/>
      <c r="D85"/>
      <c r="E85"/>
      <c r="F85"/>
      <c r="G85"/>
      <c r="H85"/>
      <c r="I85"/>
      <c r="J85"/>
      <c r="K85"/>
      <c r="L85"/>
      <c r="M85" s="58"/>
    </row>
    <row r="86" spans="1:13" s="2" customFormat="1" ht="12.75">
      <c r="A86"/>
      <c r="B86"/>
      <c r="C86"/>
      <c r="D86"/>
      <c r="E86"/>
      <c r="F86"/>
      <c r="G86"/>
      <c r="H86"/>
      <c r="I86"/>
      <c r="J86"/>
      <c r="K86"/>
      <c r="L86"/>
      <c r="M86" s="58"/>
    </row>
    <row r="87" spans="1:13" s="2" customFormat="1" ht="12.75">
      <c r="A87"/>
      <c r="B87"/>
      <c r="C87"/>
      <c r="D87"/>
      <c r="E87"/>
      <c r="F87"/>
      <c r="G87"/>
      <c r="H87"/>
      <c r="I87"/>
      <c r="J87"/>
      <c r="K87"/>
      <c r="L87"/>
      <c r="M87" s="58"/>
    </row>
    <row r="88" spans="1:13" s="2" customFormat="1" ht="12.75">
      <c r="A88"/>
      <c r="B88"/>
      <c r="C88"/>
      <c r="D88"/>
      <c r="E88"/>
      <c r="F88"/>
      <c r="G88"/>
      <c r="H88"/>
      <c r="I88"/>
      <c r="J88"/>
      <c r="K88"/>
      <c r="L88"/>
      <c r="M88" s="58"/>
    </row>
    <row r="89" spans="1:13" s="2" customFormat="1" ht="12.75">
      <c r="A89"/>
      <c r="B89"/>
      <c r="C89"/>
      <c r="D89"/>
      <c r="E89"/>
      <c r="F89"/>
      <c r="G89"/>
      <c r="H89"/>
      <c r="I89"/>
      <c r="J89"/>
      <c r="K89"/>
      <c r="L89"/>
      <c r="M89" s="58"/>
    </row>
    <row r="90" spans="1:13" s="2" customFormat="1" ht="12.75">
      <c r="A90"/>
      <c r="B90"/>
      <c r="C90"/>
      <c r="D90"/>
      <c r="E90"/>
      <c r="F90"/>
      <c r="G90"/>
      <c r="H90"/>
      <c r="I90"/>
      <c r="J90"/>
      <c r="K90"/>
      <c r="L90"/>
      <c r="M90" s="58"/>
    </row>
    <row r="91" spans="1:13" s="2" customFormat="1" ht="12.75">
      <c r="A91"/>
      <c r="B91"/>
      <c r="C91"/>
      <c r="D91"/>
      <c r="E91"/>
      <c r="F91"/>
      <c r="G91"/>
      <c r="H91"/>
      <c r="I91"/>
      <c r="J91"/>
      <c r="K91"/>
      <c r="L91"/>
      <c r="M91" s="58"/>
    </row>
    <row r="92" spans="1:13" s="2" customFormat="1" ht="12.75">
      <c r="A92"/>
      <c r="B92"/>
      <c r="C92"/>
      <c r="D92"/>
      <c r="E92"/>
      <c r="F92"/>
      <c r="G92"/>
      <c r="H92"/>
      <c r="I92"/>
      <c r="J92"/>
      <c r="K92"/>
      <c r="L92"/>
      <c r="M92" s="58"/>
    </row>
    <row r="93" spans="1:13" s="2" customFormat="1" ht="12.75">
      <c r="A93"/>
      <c r="B93"/>
      <c r="C93"/>
      <c r="D93"/>
      <c r="E93"/>
      <c r="F93"/>
      <c r="G93"/>
      <c r="H93"/>
      <c r="I93"/>
      <c r="J93"/>
      <c r="K93"/>
      <c r="L93"/>
      <c r="M93" s="58"/>
    </row>
    <row r="94" spans="1:13" s="2" customFormat="1" ht="12.75">
      <c r="A94"/>
      <c r="B94"/>
      <c r="C94"/>
      <c r="D94"/>
      <c r="E94"/>
      <c r="F94"/>
      <c r="G94"/>
      <c r="H94"/>
      <c r="I94"/>
      <c r="J94"/>
      <c r="K94"/>
      <c r="L94"/>
      <c r="M94" s="58"/>
    </row>
    <row r="95" spans="1:13" s="2" customFormat="1" ht="12.75">
      <c r="A95"/>
      <c r="B95"/>
      <c r="C95"/>
      <c r="D95"/>
      <c r="E95"/>
      <c r="F95"/>
      <c r="G95"/>
      <c r="H95"/>
      <c r="I95"/>
      <c r="J95"/>
      <c r="K95"/>
      <c r="L95"/>
      <c r="M95" s="58"/>
    </row>
    <row r="96" spans="1:13" s="2" customFormat="1" ht="12.75">
      <c r="A96"/>
      <c r="B96"/>
      <c r="C96"/>
      <c r="D96"/>
      <c r="E96"/>
      <c r="F96"/>
      <c r="G96"/>
      <c r="H96"/>
      <c r="I96"/>
      <c r="J96"/>
      <c r="K96"/>
      <c r="L96"/>
      <c r="M96" s="58"/>
    </row>
    <row r="97" spans="1:13" s="2" customFormat="1" ht="12.75">
      <c r="A97"/>
      <c r="B97"/>
      <c r="C97"/>
      <c r="D97"/>
      <c r="E97"/>
      <c r="F97"/>
      <c r="G97"/>
      <c r="H97"/>
      <c r="I97"/>
      <c r="J97"/>
      <c r="K97"/>
      <c r="L97"/>
      <c r="M97" s="58"/>
    </row>
    <row r="98" spans="1:13" s="2" customFormat="1" ht="12.75">
      <c r="A98"/>
      <c r="B98"/>
      <c r="C98"/>
      <c r="D98"/>
      <c r="E98"/>
      <c r="F98"/>
      <c r="G98"/>
      <c r="H98"/>
      <c r="I98"/>
      <c r="J98"/>
      <c r="K98"/>
      <c r="L98"/>
      <c r="M98" s="58"/>
    </row>
    <row r="99" spans="1:13" s="2" customFormat="1" ht="12.75">
      <c r="A99"/>
      <c r="B99"/>
      <c r="C99"/>
      <c r="D99"/>
      <c r="E99"/>
      <c r="F99"/>
      <c r="G99"/>
      <c r="H99"/>
      <c r="I99"/>
      <c r="J99"/>
      <c r="K99"/>
      <c r="L99"/>
      <c r="M99" s="58"/>
    </row>
    <row r="100" spans="1:13" s="2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 s="58"/>
    </row>
    <row r="101" spans="1:13" s="2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 s="58"/>
    </row>
    <row r="102" spans="1:13" s="2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 s="58"/>
    </row>
    <row r="103" spans="1:13" s="2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 s="58"/>
    </row>
    <row r="104" spans="1:13" s="2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 s="58"/>
    </row>
    <row r="105" spans="1:13" s="2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 s="58"/>
    </row>
    <row r="106" spans="1:13" s="2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 s="58"/>
    </row>
    <row r="107" spans="1:13" s="2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 s="58"/>
    </row>
    <row r="108" spans="1:13" s="2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 s="58"/>
    </row>
    <row r="109" spans="1:13" s="2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 s="58"/>
    </row>
    <row r="110" spans="1:13" s="2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 s="58"/>
    </row>
    <row r="111" spans="1:13" s="2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 s="58"/>
    </row>
    <row r="112" spans="1:13" s="2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 s="58"/>
    </row>
    <row r="113" spans="1:13" s="2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 s="58"/>
    </row>
    <row r="114" spans="1:13" s="2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 s="58"/>
    </row>
    <row r="115" spans="1:13" s="2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 s="58"/>
    </row>
    <row r="116" spans="1:13" s="2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 s="58"/>
    </row>
    <row r="117" spans="1:13" s="2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 s="58"/>
    </row>
    <row r="118" spans="1:13" s="2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 s="58"/>
    </row>
    <row r="119" spans="1:13" s="2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 s="58"/>
    </row>
    <row r="120" spans="1:13" s="2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 s="58"/>
    </row>
    <row r="121" spans="1:13" s="2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 s="58"/>
    </row>
    <row r="122" spans="1:13" s="2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 s="58"/>
    </row>
    <row r="123" spans="1:13" s="2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 s="58"/>
    </row>
    <row r="124" spans="1:13" s="2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 s="58"/>
    </row>
    <row r="125" spans="1:13" s="2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 s="58"/>
    </row>
    <row r="126" spans="1:13" s="2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 s="58"/>
    </row>
    <row r="127" spans="1:13" s="2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 s="58"/>
    </row>
    <row r="128" spans="1:13" s="2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 s="58"/>
    </row>
    <row r="129" spans="1:13" s="2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 s="58"/>
    </row>
    <row r="130" spans="1:13" s="2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 s="58"/>
    </row>
    <row r="131" spans="1:13" s="2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 s="58"/>
    </row>
    <row r="132" spans="1:13" s="2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 s="58"/>
    </row>
    <row r="133" spans="1:13" s="2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 s="58"/>
    </row>
    <row r="134" spans="1:13" s="2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 s="58"/>
    </row>
    <row r="135" spans="1:13" s="2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 s="58"/>
    </row>
    <row r="136" spans="1:13" s="2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 s="58"/>
    </row>
    <row r="137" spans="1:13" s="2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 s="58"/>
    </row>
    <row r="138" spans="1:13" s="2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 s="58"/>
    </row>
    <row r="139" spans="1:13" s="2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 s="58"/>
    </row>
    <row r="140" spans="1:13" s="2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 s="58"/>
    </row>
    <row r="141" spans="1:13" s="2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 s="58"/>
    </row>
    <row r="142" spans="1:13" s="2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 s="58"/>
    </row>
    <row r="143" spans="1:13" s="2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 s="58"/>
    </row>
    <row r="144" spans="1:13" s="2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 s="58"/>
    </row>
    <row r="145" spans="1:13" s="2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 s="58"/>
    </row>
    <row r="146" spans="1:13" s="2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 s="58"/>
    </row>
    <row r="147" spans="1:13" s="2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 s="58"/>
    </row>
    <row r="148" spans="1:13" s="2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 s="58"/>
    </row>
    <row r="149" spans="1:13" s="2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 s="58"/>
    </row>
    <row r="150" spans="1:13" s="2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 s="58"/>
    </row>
    <row r="151" spans="1:13" s="2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 s="58"/>
    </row>
    <row r="152" spans="1:13" s="2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 s="58"/>
    </row>
    <row r="153" spans="1:13" s="2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 s="58"/>
    </row>
    <row r="154" spans="1:13" s="2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 s="58"/>
    </row>
    <row r="155" spans="1:13" s="2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 s="58"/>
    </row>
    <row r="156" spans="1:13" s="2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 s="58"/>
    </row>
    <row r="157" spans="1:13" s="2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 s="58"/>
    </row>
    <row r="158" spans="1:13" s="2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 s="58"/>
    </row>
    <row r="159" spans="1:13" s="2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 s="58"/>
    </row>
    <row r="160" spans="1:13" s="2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 s="58"/>
    </row>
    <row r="161" spans="1:13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 s="58"/>
    </row>
    <row r="162" spans="1:13" s="2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 s="58"/>
    </row>
    <row r="163" spans="1:13" s="2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 s="58"/>
    </row>
    <row r="164" spans="1:13" s="2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 s="58"/>
    </row>
    <row r="165" spans="1:13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 s="58"/>
    </row>
    <row r="166" spans="1:13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 s="58"/>
    </row>
    <row r="167" spans="1:13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 s="58"/>
    </row>
    <row r="168" spans="1:13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 s="58"/>
    </row>
    <row r="169" spans="1:13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 s="58"/>
    </row>
    <row r="170" spans="1:13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 s="58"/>
    </row>
    <row r="171" spans="1:13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 s="58"/>
    </row>
    <row r="172" spans="1:13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 s="58"/>
    </row>
    <row r="173" spans="1:13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 s="58"/>
    </row>
    <row r="174" spans="1:13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 s="58"/>
    </row>
    <row r="175" spans="1:13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 s="58"/>
    </row>
    <row r="176" spans="1:13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 s="58"/>
    </row>
    <row r="177" spans="1:13" s="2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 s="58"/>
    </row>
    <row r="178" spans="1:13" s="2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 s="58"/>
    </row>
    <row r="179" spans="1:13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 s="58"/>
    </row>
    <row r="180" spans="1:13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 s="58"/>
    </row>
    <row r="181" spans="1:13" s="2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 s="58"/>
    </row>
    <row r="182" spans="1:13" s="2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 s="58"/>
    </row>
    <row r="183" spans="1:13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 s="58"/>
    </row>
    <row r="184" spans="1:13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 s="58"/>
    </row>
    <row r="185" spans="1:13" s="2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 s="58"/>
    </row>
    <row r="186" spans="1:13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 s="58"/>
    </row>
    <row r="187" spans="1:13" s="2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 s="58"/>
    </row>
    <row r="188" spans="1:13" s="2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 s="58"/>
    </row>
    <row r="189" spans="1:13" s="2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 s="58"/>
    </row>
    <row r="190" spans="1:13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 s="58"/>
    </row>
    <row r="191" spans="1:13" s="2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 s="58"/>
    </row>
    <row r="192" spans="1:13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 s="58"/>
    </row>
    <row r="193" spans="1:13" s="2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 s="58"/>
    </row>
    <row r="194" spans="1:13" s="2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 s="58"/>
    </row>
    <row r="195" spans="1:13" s="2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 s="58"/>
    </row>
    <row r="196" spans="1:13" s="2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 s="58"/>
    </row>
    <row r="197" spans="1:13" s="2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 s="58"/>
    </row>
    <row r="198" spans="1:13" s="2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 s="58"/>
    </row>
    <row r="199" spans="1:13" s="2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 s="58"/>
    </row>
    <row r="200" spans="1:13" s="2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 s="58"/>
    </row>
    <row r="201" spans="1:13" s="2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 s="58"/>
    </row>
    <row r="202" spans="1:13" s="2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 s="58"/>
    </row>
    <row r="203" spans="1:13" s="2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 s="58"/>
    </row>
    <row r="204" spans="1:13" s="2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 s="58"/>
    </row>
    <row r="205" spans="1:13" s="2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 s="58"/>
    </row>
    <row r="206" spans="1:13" s="2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 s="58"/>
    </row>
    <row r="207" spans="1:13" s="2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 s="58"/>
    </row>
    <row r="208" spans="1:13" s="2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 s="58"/>
    </row>
    <row r="209" spans="1:13" s="2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 s="58"/>
    </row>
    <row r="210" spans="1:13" s="2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 s="58"/>
    </row>
    <row r="211" spans="1:13" s="2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 s="58"/>
    </row>
    <row r="212" spans="1:13" s="2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 s="58"/>
    </row>
    <row r="213" spans="1:13" s="2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 s="58"/>
    </row>
    <row r="214" spans="1:13" s="2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 s="58"/>
    </row>
    <row r="215" spans="1:13" s="2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 s="58"/>
    </row>
    <row r="216" spans="1:13" s="2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 s="58"/>
    </row>
    <row r="217" spans="1:13" s="2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 s="58"/>
    </row>
    <row r="218" spans="1:13" s="2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 s="58"/>
    </row>
    <row r="219" spans="1:13" s="2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 s="58"/>
    </row>
    <row r="220" spans="1:13" s="2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 s="58"/>
    </row>
    <row r="221" spans="1:13" s="2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 s="58"/>
    </row>
    <row r="222" spans="1:13" s="2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 s="58"/>
    </row>
    <row r="223" spans="1:13" s="2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 s="58"/>
    </row>
    <row r="224" spans="1:13" s="2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 s="58"/>
    </row>
    <row r="225" spans="1:13" s="2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 s="58"/>
    </row>
    <row r="226" spans="1:13" s="2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 s="58"/>
    </row>
    <row r="227" spans="1:13" s="2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 s="58"/>
    </row>
    <row r="228" spans="1:13" s="2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 s="58"/>
    </row>
    <row r="229" spans="1:13" s="2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 s="58"/>
    </row>
    <row r="230" spans="1:13" s="2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 s="58"/>
    </row>
    <row r="231" spans="1:13" s="2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 s="58"/>
    </row>
    <row r="232" spans="1:13" s="2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 s="58"/>
    </row>
    <row r="233" spans="1:13" s="2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 s="58"/>
    </row>
    <row r="234" spans="1:13" s="2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 s="58"/>
    </row>
    <row r="235" spans="1:13" s="2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 s="58"/>
    </row>
    <row r="236" spans="1:13" s="2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 s="58"/>
    </row>
    <row r="237" spans="1:13" s="2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 s="58"/>
    </row>
    <row r="238" spans="1:13" s="2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 s="58"/>
    </row>
    <row r="239" spans="1:13" s="2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 s="58"/>
    </row>
    <row r="240" spans="1:13" s="2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 s="58"/>
    </row>
    <row r="241" spans="1:13" s="2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 s="58"/>
    </row>
    <row r="242" spans="1:13" s="2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 s="58"/>
    </row>
    <row r="243" spans="1:13" s="2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 s="58"/>
    </row>
    <row r="244" spans="1:13" s="2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 s="58"/>
    </row>
    <row r="245" spans="1:13" s="2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 s="58"/>
    </row>
    <row r="246" spans="1:13" s="2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 s="58"/>
    </row>
    <row r="247" spans="1:13" s="2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 s="58"/>
    </row>
    <row r="248" spans="1:13" s="2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 s="58"/>
    </row>
    <row r="249" spans="1:13" s="2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 s="58"/>
    </row>
    <row r="250" spans="1:13" s="2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 s="58"/>
    </row>
    <row r="251" spans="1:13" s="2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 s="58"/>
    </row>
    <row r="252" spans="1:13" s="2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 s="58"/>
    </row>
    <row r="253" spans="1:13" s="2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 s="58"/>
    </row>
    <row r="254" spans="1:13" s="2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 s="58"/>
    </row>
    <row r="255" spans="1:13" s="2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 s="58"/>
    </row>
    <row r="256" spans="1:13" s="2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 s="58"/>
    </row>
    <row r="257" spans="1:13" s="2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 s="58"/>
    </row>
    <row r="258" spans="1:13" s="2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 s="58"/>
    </row>
    <row r="259" spans="1:13" s="2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 s="58"/>
    </row>
    <row r="260" spans="1:13" s="2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 s="58"/>
    </row>
    <row r="261" spans="1:13" s="2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 s="58"/>
    </row>
    <row r="262" spans="1:13" s="2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 s="58"/>
    </row>
    <row r="263" spans="1:13" s="2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 s="58"/>
    </row>
    <row r="264" spans="1:13" s="2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 s="58"/>
    </row>
    <row r="265" spans="1:13" s="2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 s="58"/>
    </row>
    <row r="266" spans="1:13" s="2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 s="58"/>
    </row>
    <row r="267" spans="1:13" s="2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 s="58"/>
    </row>
    <row r="268" spans="1:13" s="2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 s="58"/>
    </row>
    <row r="269" spans="1:13" s="2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 s="58"/>
    </row>
    <row r="270" spans="1:13" s="2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 s="58"/>
    </row>
    <row r="271" spans="1:13" s="2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 s="58"/>
    </row>
    <row r="272" spans="1:13" s="2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 s="58"/>
    </row>
    <row r="273" spans="1:13" s="2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 s="58"/>
    </row>
    <row r="274" spans="1:13" s="2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 s="58"/>
    </row>
    <row r="275" spans="1:13" s="2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 s="58"/>
    </row>
    <row r="276" spans="1:13" s="2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 s="58"/>
    </row>
    <row r="277" spans="1:13" s="2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 s="58"/>
    </row>
    <row r="278" spans="1:13" s="2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 s="58"/>
    </row>
    <row r="279" spans="1:13" s="2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 s="58"/>
    </row>
    <row r="280" spans="1:13" s="2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 s="58"/>
    </row>
    <row r="281" spans="1:13" s="2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 s="58"/>
    </row>
    <row r="282" spans="1:13" s="2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 s="58"/>
    </row>
    <row r="283" spans="1:13" s="2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 s="58"/>
    </row>
    <row r="284" spans="1:13" s="2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 s="58"/>
    </row>
    <row r="285" spans="1:13" s="2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 s="58"/>
    </row>
    <row r="286" spans="1:13" s="2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 s="58"/>
    </row>
    <row r="287" spans="1:13" s="2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 s="58"/>
    </row>
    <row r="288" spans="1:13" s="2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 s="58"/>
    </row>
    <row r="289" spans="1:13" s="2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 s="58"/>
    </row>
    <row r="290" spans="1:13" s="2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 s="58"/>
    </row>
    <row r="291" spans="1:13" s="2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 s="58"/>
    </row>
    <row r="292" spans="1:13" s="2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 s="58"/>
    </row>
    <row r="293" spans="1:13" s="2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 s="58"/>
    </row>
    <row r="294" spans="1:13" s="2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 s="58"/>
    </row>
    <row r="295" spans="1:13" s="2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 s="58"/>
    </row>
    <row r="296" spans="1:13" s="2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 s="58"/>
    </row>
    <row r="297" spans="1:13" s="2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 s="58"/>
    </row>
    <row r="298" spans="1:13" s="2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 s="58"/>
    </row>
    <row r="299" spans="1:13" s="2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 s="58"/>
    </row>
    <row r="300" spans="1:13" s="2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 s="58"/>
    </row>
    <row r="301" spans="1:13" s="2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 s="58"/>
    </row>
    <row r="302" spans="1:13" s="2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 s="58"/>
    </row>
    <row r="303" spans="1:13" s="2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 s="58"/>
    </row>
    <row r="304" spans="1:13" s="2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 s="58"/>
    </row>
    <row r="305" spans="1:13" s="2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 s="58"/>
    </row>
    <row r="306" spans="1:13" s="2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 s="58"/>
    </row>
    <row r="307" spans="1:13" s="2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 s="58"/>
    </row>
    <row r="308" spans="1:13" s="2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 s="58"/>
    </row>
    <row r="309" spans="1:13" s="2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 s="58"/>
    </row>
    <row r="310" spans="1:13" s="2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 s="58"/>
    </row>
    <row r="311" spans="1:13" s="2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 s="58"/>
    </row>
    <row r="312" spans="1:13" s="2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 s="58"/>
    </row>
    <row r="313" spans="1:13" s="2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 s="58"/>
    </row>
    <row r="314" spans="1:13" s="2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 s="58"/>
    </row>
    <row r="315" spans="1:13" s="2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 s="58"/>
    </row>
    <row r="316" spans="1:13" s="2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 s="58"/>
    </row>
    <row r="317" spans="1:13" s="2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 s="58"/>
    </row>
    <row r="318" spans="1:13" s="2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 s="58"/>
    </row>
    <row r="319" spans="1:13" s="2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 s="58"/>
    </row>
    <row r="320" spans="1:13" s="2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 s="58"/>
    </row>
    <row r="321" spans="1:13" s="2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 s="58"/>
    </row>
    <row r="322" spans="1:13" s="2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 s="58"/>
    </row>
    <row r="323" spans="1:13" s="2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 s="58"/>
    </row>
    <row r="324" spans="1:13" s="2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 s="58"/>
    </row>
    <row r="325" spans="1:13" s="2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 s="58"/>
    </row>
    <row r="326" spans="1:13" s="2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 s="58"/>
    </row>
    <row r="327" spans="1:13" s="2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 s="58"/>
    </row>
    <row r="328" spans="1:13" s="2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 s="58"/>
    </row>
    <row r="329" spans="1:13" s="2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 s="58"/>
    </row>
    <row r="330" spans="1:13" s="2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 s="58"/>
    </row>
    <row r="331" spans="1:13" s="2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 s="58"/>
    </row>
    <row r="332" spans="1:13" s="2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 s="58"/>
    </row>
    <row r="333" spans="1:13" s="2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 s="58"/>
    </row>
    <row r="334" spans="1:13" s="2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 s="58"/>
    </row>
    <row r="335" spans="1:13" s="2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 s="58"/>
    </row>
    <row r="336" spans="1:13" s="2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 s="58"/>
    </row>
    <row r="337" spans="1:13" s="2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 s="58"/>
    </row>
    <row r="338" spans="1:13" s="2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 s="58"/>
    </row>
    <row r="339" spans="1:13" s="2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 s="58"/>
    </row>
    <row r="340" spans="1:13" s="2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 s="58"/>
    </row>
    <row r="341" spans="1:13" s="2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 s="58"/>
    </row>
    <row r="342" spans="1:13" s="2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 s="58"/>
    </row>
    <row r="343" spans="1:13" s="2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 s="58"/>
    </row>
    <row r="344" spans="1:13" s="2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 s="58"/>
    </row>
    <row r="345" spans="1:13" s="2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 s="58"/>
    </row>
    <row r="346" spans="1:13" s="2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 s="58"/>
    </row>
    <row r="347" spans="1:13" s="2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 s="58"/>
    </row>
    <row r="348" spans="1:13" s="2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 s="58"/>
    </row>
    <row r="349" spans="1:13" s="2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 s="58"/>
    </row>
    <row r="350" spans="1:13" s="2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 s="58"/>
    </row>
    <row r="351" spans="1:13" s="2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 s="58"/>
    </row>
    <row r="352" spans="1:13" s="2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 s="58"/>
    </row>
    <row r="353" spans="1:13" s="2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 s="58"/>
    </row>
    <row r="354" spans="1:13" s="2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 s="58"/>
    </row>
    <row r="355" spans="1:13" s="2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 s="58"/>
    </row>
    <row r="356" spans="1:13" s="2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 s="58"/>
    </row>
    <row r="357" spans="1:13" s="2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 s="58"/>
    </row>
    <row r="358" spans="1:13" s="2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 s="58"/>
    </row>
    <row r="359" spans="1:13" s="2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 s="58"/>
    </row>
    <row r="360" spans="1:13" s="2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 s="58"/>
    </row>
    <row r="361" spans="1:13" s="2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 s="58"/>
    </row>
    <row r="362" spans="1:13" s="2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 s="58"/>
    </row>
    <row r="363" spans="1:13" s="2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 s="58"/>
    </row>
    <row r="364" spans="1:13" s="2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 s="58"/>
    </row>
    <row r="365" spans="1:13" s="2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 s="58"/>
    </row>
    <row r="366" spans="1:13" s="2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 s="58"/>
    </row>
    <row r="367" spans="1:13" s="2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 s="58"/>
    </row>
    <row r="368" spans="1:13" s="2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 s="58"/>
    </row>
    <row r="369" spans="1:13" s="2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 s="58"/>
    </row>
    <row r="370" spans="1:13" s="2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 s="58"/>
    </row>
    <row r="371" spans="1:13" s="2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 s="58"/>
    </row>
    <row r="372" spans="1:13" s="2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 s="58"/>
    </row>
    <row r="373" spans="1:13" s="2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 s="58"/>
    </row>
    <row r="374" spans="1:13" s="2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 s="58"/>
    </row>
    <row r="375" spans="1:13" s="2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 s="58"/>
    </row>
    <row r="376" spans="1:13" s="2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 s="58"/>
    </row>
    <row r="377" spans="1:13" s="2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 s="58"/>
    </row>
    <row r="378" spans="1:13" s="2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 s="58"/>
    </row>
    <row r="379" spans="1:13" s="2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 s="58"/>
    </row>
    <row r="380" spans="1:13" s="2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 s="58"/>
    </row>
    <row r="381" spans="1:13" s="2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 s="58"/>
    </row>
    <row r="382" spans="1:13" s="2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 s="58"/>
    </row>
    <row r="383" spans="1:13" s="2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 s="58"/>
    </row>
  </sheetData>
  <mergeCells count="7">
    <mergeCell ref="C37:E37"/>
    <mergeCell ref="F37:H37"/>
    <mergeCell ref="I37:K37"/>
    <mergeCell ref="C2:E2"/>
    <mergeCell ref="F2:H2"/>
    <mergeCell ref="I2:K2"/>
    <mergeCell ref="A1:M1"/>
  </mergeCells>
  <printOptions/>
  <pageMargins left="0.984251968503937" right="0.1968503937007874" top="0.7874015748031497" bottom="0.3937007874015748" header="0.31496062992125984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2005-03-22T08:46:15Z</cp:lastPrinted>
  <dcterms:created xsi:type="dcterms:W3CDTF">2004-07-28T04:56:59Z</dcterms:created>
  <dcterms:modified xsi:type="dcterms:W3CDTF">2005-03-15T14:38:03Z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