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625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<sst xmlns="http://schemas.openxmlformats.org/spreadsheetml/2006/main" count="170" uniqueCount="147">
  <si>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</si>
  <si>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</si>
  <si>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</si>
  <si>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</si>
  <si>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</si>
  <si>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</si>
  <si>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</si>
  <si>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Pénzeszk.</t>
  </si>
  <si>
    <t>Pénzbeni</t>
  </si>
  <si>
    <t>Tartalék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</si>
  <si>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</si>
  <si>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</si>
  <si>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</si>
  <si>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</si>
  <si>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</si>
  <si>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</si>
  <si>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</si>
  <si>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</si>
  <si>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</si>
  <si>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</si>
  <si>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</si>
  <si>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</si>
  <si>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</si>
  <si>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</si>
  <si>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</si>
  <si>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</si>
  <si>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</si>
  <si>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</si>
  <si>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Rendszeres pénzbeni ellátás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</si>
  <si>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</si>
  <si>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</si>
  <si>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</si>
  <si>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</si>
  <si>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</si>
  <si>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</si>
  <si>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</si>
  <si>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</si>
  <si>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</si>
  <si>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</si>
  <si>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</si>
  <si>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</si>
  <si>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</si>
  <si>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</si>
  <si>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Eseti pénzbeni ellátás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</si>
  <si>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</si>
  <si>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</si>
  <si>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</si>
  <si>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</si>
  <si>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</si>
  <si>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</si>
  <si>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</si>
  <si>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</si>
  <si>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</si>
  <si>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</si>
  <si>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</si>
  <si>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</si>
  <si>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</si>
  <si>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</si>
  <si>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</si>
  <si>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</si>
  <si>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</si>
  <si>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</si>
  <si>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</si>
  <si>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</si>
  <si>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</si>
  <si>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</si>
  <si>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</si>
  <si>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</si>
  <si>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</si>
  <si>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</si>
  <si>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</si>
  <si>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</si>
  <si>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</si>
  <si>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</si>
  <si>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</si>
  <si>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</si>
  <si>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</si>
  <si>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</si>
  <si>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</si>
  <si>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</si>
  <si>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</si>
  <si>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</si>
  <si>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</si>
  <si>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</si>
  <si>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</si>
  <si>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</si>
  <si>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</si>
  <si>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</si>
  <si>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</si>
  <si>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</si>
  <si>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</si>
  <si>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</si>
  <si>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</si>
  <si>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</si>
  <si>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</si>
  <si>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</si>
  <si>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</si>
  <si>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</si>
  <si>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</si>
  <si>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</si>
  <si>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</si>
  <si>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</si>
  <si>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</si>
  <si>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</si>
  <si>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</si>
  <si>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</si>
  <si>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</si>
  <si>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</si>
  <si>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</si>
  <si>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</si>
  <si>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</si>
  <si>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</si>
  <si>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</si>
  <si>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</si>
  <si>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</si>
  <si>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</si>
  <si>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</si>
  <si>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</si>
  <si>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</si>
  <si>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</si>
  <si>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</si>
  <si>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</si>
  <si>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 xml:space="preserve">Műv.Köz.és Könyvt.ö. </t>
  </si>
  <si>
    <t>Polg.Hiv. mindössz.</t>
  </si>
  <si>
    <t>alcím</t>
  </si>
  <si>
    <t>Helyi közutak létesítés</t>
  </si>
  <si>
    <t>Pénze.</t>
  </si>
  <si>
    <t>Fejl.</t>
  </si>
  <si>
    <t>Tart.</t>
  </si>
  <si>
    <t>Munka.a.</t>
  </si>
  <si>
    <t>Fejlesz.</t>
  </si>
  <si>
    <t>össz.</t>
  </si>
  <si>
    <t>Fjel.kiad.</t>
  </si>
  <si>
    <t>fejl.kiad.</t>
  </si>
  <si>
    <t>Hitel</t>
  </si>
  <si>
    <t>Hitel,</t>
  </si>
  <si>
    <t>Napközis konyha</t>
  </si>
  <si>
    <t>3 4</t>
  </si>
  <si>
    <t>Iskolai intézményiétkezés</t>
  </si>
  <si>
    <t>1 6 1</t>
  </si>
  <si>
    <t>Múszaki csoport</t>
  </si>
  <si>
    <t>1000 Ft-ban</t>
  </si>
  <si>
    <t xml:space="preserve">3. számú melléklet  az 1/2005.(II.7.) sz. költségvetési rendelethez </t>
  </si>
  <si>
    <t>Rétság Város Önkormányzat  2005. évi  költségvetésének  szakfeladatos kiadásai</t>
  </si>
  <si>
    <t>Közutak üzemeltetése</t>
  </si>
  <si>
    <t>tör.</t>
  </si>
  <si>
    <t>törl.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</si>
</sst>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2" fillId="0" borderId="4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7" fillId="2" borderId="24" xfId="0" applyNumberFormat="1" applyFont="1" applyFill="1" applyBorder="1" applyAlignment="1">
      <alignment horizontal="center"/>
    </xf>
    <xf numFmtId="3" fontId="7" fillId="2" borderId="27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8" fillId="0" borderId="30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7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21" xfId="0" applyNumberFormat="1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3" fontId="7" fillId="2" borderId="2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 horizontal="center"/>
    </xf>
    <xf numFmtId="3" fontId="7" fillId="2" borderId="41" xfId="0" applyNumberFormat="1" applyFont="1" applyFill="1" applyBorder="1" applyAlignment="1">
      <alignment horizontal="center"/>
    </xf>
    <xf numFmtId="3" fontId="7" fillId="2" borderId="4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A3" sqref="A3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108" customFormat="1" ht="12">
      <c r="A1" s="110" t="s">
        <v>142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7"/>
    </row>
    <row r="2" spans="1:14" s="108" customFormat="1" ht="12">
      <c r="A2" s="110" t="s">
        <v>143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9"/>
    </row>
    <row r="3" spans="2:14" ht="13.5" thickBot="1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74" t="s">
        <v>141</v>
      </c>
      <c r="N3" s="27"/>
    </row>
    <row r="4" spans="1:14" s="2" customFormat="1" ht="12" customHeight="1" thickBot="1">
      <c r="A4" s="16" t="s">
        <v>0</v>
      </c>
      <c r="B4" s="17" t="s">
        <v>3</v>
      </c>
      <c r="C4" s="111" t="s">
        <v>1</v>
      </c>
      <c r="D4" s="112"/>
      <c r="E4" s="112"/>
      <c r="F4" s="112"/>
      <c r="G4" s="112"/>
      <c r="H4" s="112"/>
      <c r="I4" s="112"/>
      <c r="J4" s="113"/>
      <c r="K4" s="112"/>
      <c r="L4" s="112"/>
      <c r="M4" s="17" t="s">
        <v>2</v>
      </c>
      <c r="N4" s="30"/>
    </row>
    <row r="5" spans="1:14" s="2" customFormat="1" ht="12" customHeight="1">
      <c r="A5" s="18" t="s">
        <v>124</v>
      </c>
      <c r="B5" s="19" t="s">
        <v>4</v>
      </c>
      <c r="C5" s="17" t="s">
        <v>5</v>
      </c>
      <c r="D5" s="20" t="s">
        <v>129</v>
      </c>
      <c r="E5" s="17" t="s">
        <v>6</v>
      </c>
      <c r="F5" s="20" t="s">
        <v>8</v>
      </c>
      <c r="G5" s="17" t="s">
        <v>126</v>
      </c>
      <c r="H5" s="20" t="s">
        <v>128</v>
      </c>
      <c r="I5" s="16" t="s">
        <v>18</v>
      </c>
      <c r="J5" s="21" t="s">
        <v>134</v>
      </c>
      <c r="K5" s="20" t="s">
        <v>130</v>
      </c>
      <c r="L5" s="17" t="s">
        <v>133</v>
      </c>
      <c r="M5" s="19" t="s">
        <v>16</v>
      </c>
      <c r="N5" s="30"/>
    </row>
    <row r="6" spans="1:15" s="2" customFormat="1" ht="12" customHeight="1" thickBot="1">
      <c r="A6" s="22"/>
      <c r="B6" s="23"/>
      <c r="C6" s="23" t="s">
        <v>11</v>
      </c>
      <c r="D6" s="24" t="s">
        <v>12</v>
      </c>
      <c r="E6" s="23" t="s">
        <v>10</v>
      </c>
      <c r="F6" s="24" t="s">
        <v>13</v>
      </c>
      <c r="G6" s="23" t="s">
        <v>14</v>
      </c>
      <c r="H6" s="24"/>
      <c r="I6" s="22" t="s">
        <v>19</v>
      </c>
      <c r="J6" s="25" t="s">
        <v>146</v>
      </c>
      <c r="K6" s="24" t="s">
        <v>10</v>
      </c>
      <c r="L6" s="23" t="s">
        <v>131</v>
      </c>
      <c r="M6" s="23" t="s">
        <v>15</v>
      </c>
      <c r="N6" s="30"/>
      <c r="O6" s="6"/>
    </row>
    <row r="7" spans="1:14" s="3" customFormat="1" ht="13.5" thickBot="1">
      <c r="A7" s="75" t="s">
        <v>29</v>
      </c>
      <c r="B7" s="76" t="s">
        <v>62</v>
      </c>
      <c r="C7" s="77">
        <v>67125</v>
      </c>
      <c r="D7" s="77">
        <v>20860</v>
      </c>
      <c r="E7" s="77">
        <v>13468</v>
      </c>
      <c r="F7" s="77"/>
      <c r="G7" s="77"/>
      <c r="H7" s="77"/>
      <c r="I7" s="77">
        <f aca="true" t="shared" si="0" ref="I7:I35">SUM(C7:H7)</f>
        <v>101453</v>
      </c>
      <c r="J7" s="77"/>
      <c r="K7" s="77"/>
      <c r="L7" s="77">
        <f>J7+K7</f>
        <v>0</v>
      </c>
      <c r="M7" s="78">
        <f>I7+L7</f>
        <v>101453</v>
      </c>
      <c r="N7" s="29"/>
    </row>
    <row r="8" spans="1:14" ht="12.75">
      <c r="A8" s="70" t="s">
        <v>30</v>
      </c>
      <c r="B8" s="71" t="s">
        <v>20</v>
      </c>
      <c r="C8" s="72"/>
      <c r="D8" s="72"/>
      <c r="E8" s="72">
        <v>6870</v>
      </c>
      <c r="F8" s="72"/>
      <c r="G8" s="72"/>
      <c r="H8" s="82"/>
      <c r="I8" s="72">
        <f t="shared" si="0"/>
        <v>6870</v>
      </c>
      <c r="J8" s="72"/>
      <c r="K8" s="72"/>
      <c r="L8" s="72">
        <f>J8+K8</f>
        <v>0</v>
      </c>
      <c r="M8" s="88">
        <f aca="true" t="shared" si="1" ref="M8:M35">I8+L8</f>
        <v>6870</v>
      </c>
      <c r="N8" s="28"/>
    </row>
    <row r="9" spans="1:14" ht="12.75">
      <c r="A9" s="32" t="s">
        <v>31</v>
      </c>
      <c r="B9" s="11" t="s">
        <v>17</v>
      </c>
      <c r="C9" s="45"/>
      <c r="D9" s="45"/>
      <c r="E9" s="45">
        <v>753</v>
      </c>
      <c r="F9" s="45"/>
      <c r="G9" s="45"/>
      <c r="H9" s="46"/>
      <c r="I9" s="45">
        <f t="shared" si="0"/>
        <v>753</v>
      </c>
      <c r="J9" s="45"/>
      <c r="K9" s="45"/>
      <c r="L9" s="45">
        <f aca="true" t="shared" si="2" ref="L9:L35">J9+K9</f>
        <v>0</v>
      </c>
      <c r="M9" s="47">
        <f t="shared" si="1"/>
        <v>753</v>
      </c>
      <c r="N9" s="28"/>
    </row>
    <row r="10" spans="1:14" ht="12.75">
      <c r="A10" s="32" t="s">
        <v>32</v>
      </c>
      <c r="B10" s="11" t="s">
        <v>21</v>
      </c>
      <c r="C10" s="45"/>
      <c r="D10" s="45"/>
      <c r="E10" s="45">
        <v>9882</v>
      </c>
      <c r="F10" s="45"/>
      <c r="G10" s="45"/>
      <c r="H10" s="45"/>
      <c r="I10" s="45">
        <f t="shared" si="0"/>
        <v>9882</v>
      </c>
      <c r="J10" s="45"/>
      <c r="K10" s="45"/>
      <c r="L10" s="45">
        <f t="shared" si="2"/>
        <v>0</v>
      </c>
      <c r="M10" s="47">
        <f t="shared" si="1"/>
        <v>9882</v>
      </c>
      <c r="N10" s="28"/>
    </row>
    <row r="11" spans="1:14" s="4" customFormat="1" ht="12.75">
      <c r="A11" s="32" t="s">
        <v>33</v>
      </c>
      <c r="B11" s="15" t="s">
        <v>125</v>
      </c>
      <c r="C11" s="45"/>
      <c r="D11" s="45"/>
      <c r="E11" s="45"/>
      <c r="F11" s="45"/>
      <c r="G11" s="45"/>
      <c r="H11" s="45"/>
      <c r="I11" s="45">
        <f t="shared" si="0"/>
        <v>0</v>
      </c>
      <c r="J11" s="45"/>
      <c r="K11" s="45"/>
      <c r="L11" s="45">
        <f t="shared" si="2"/>
        <v>0</v>
      </c>
      <c r="M11" s="47">
        <f t="shared" si="1"/>
        <v>0</v>
      </c>
      <c r="N11" s="28"/>
    </row>
    <row r="12" spans="1:14" ht="12.75">
      <c r="A12" s="32" t="s">
        <v>34</v>
      </c>
      <c r="B12" s="11" t="s">
        <v>22</v>
      </c>
      <c r="C12" s="45">
        <v>10525</v>
      </c>
      <c r="D12" s="45">
        <v>3972</v>
      </c>
      <c r="E12" s="45">
        <v>3388</v>
      </c>
      <c r="F12" s="45"/>
      <c r="G12" s="45"/>
      <c r="H12" s="45">
        <v>6960</v>
      </c>
      <c r="I12" s="45">
        <f>SUM(C12:H12)</f>
        <v>24845</v>
      </c>
      <c r="J12" s="45"/>
      <c r="K12" s="45">
        <v>1500</v>
      </c>
      <c r="L12" s="45">
        <f t="shared" si="2"/>
        <v>1500</v>
      </c>
      <c r="M12" s="47">
        <f t="shared" si="1"/>
        <v>26345</v>
      </c>
      <c r="N12" s="28"/>
    </row>
    <row r="13" spans="1:14" ht="12.75">
      <c r="A13" s="32" t="s">
        <v>35</v>
      </c>
      <c r="B13" s="11" t="s">
        <v>23</v>
      </c>
      <c r="C13" s="45"/>
      <c r="D13" s="45"/>
      <c r="E13" s="45">
        <v>467</v>
      </c>
      <c r="F13" s="45"/>
      <c r="G13" s="45"/>
      <c r="H13" s="45"/>
      <c r="I13" s="45">
        <f t="shared" si="0"/>
        <v>467</v>
      </c>
      <c r="J13" s="45"/>
      <c r="K13" s="45"/>
      <c r="L13" s="45">
        <f t="shared" si="2"/>
        <v>0</v>
      </c>
      <c r="M13" s="47">
        <f t="shared" si="1"/>
        <v>467</v>
      </c>
      <c r="N13" s="28"/>
    </row>
    <row r="14" spans="1:14" ht="12.75">
      <c r="A14" s="32" t="s">
        <v>36</v>
      </c>
      <c r="B14" s="11" t="s">
        <v>24</v>
      </c>
      <c r="C14" s="45">
        <v>336</v>
      </c>
      <c r="D14" s="45">
        <v>97</v>
      </c>
      <c r="E14" s="45">
        <v>278</v>
      </c>
      <c r="F14" s="45"/>
      <c r="G14" s="45"/>
      <c r="H14" s="45"/>
      <c r="I14" s="45">
        <f t="shared" si="0"/>
        <v>711</v>
      </c>
      <c r="J14" s="45"/>
      <c r="K14" s="45"/>
      <c r="L14" s="45">
        <f t="shared" si="2"/>
        <v>0</v>
      </c>
      <c r="M14" s="47">
        <f t="shared" si="1"/>
        <v>711</v>
      </c>
      <c r="N14" s="28"/>
    </row>
    <row r="15" spans="1:14" ht="12.75">
      <c r="A15" s="32" t="s">
        <v>37</v>
      </c>
      <c r="B15" s="11" t="s">
        <v>25</v>
      </c>
      <c r="C15" s="45"/>
      <c r="D15" s="45"/>
      <c r="E15" s="45">
        <v>8050</v>
      </c>
      <c r="F15" s="45"/>
      <c r="G15" s="45"/>
      <c r="H15" s="45"/>
      <c r="I15" s="45">
        <f t="shared" si="0"/>
        <v>8050</v>
      </c>
      <c r="J15" s="45">
        <v>12000</v>
      </c>
      <c r="K15" s="45"/>
      <c r="L15" s="45">
        <f t="shared" si="2"/>
        <v>12000</v>
      </c>
      <c r="M15" s="47">
        <f t="shared" si="1"/>
        <v>20050</v>
      </c>
      <c r="N15" s="28"/>
    </row>
    <row r="16" spans="1:14" ht="12.75">
      <c r="A16" s="32" t="s">
        <v>38</v>
      </c>
      <c r="B16" s="11" t="s">
        <v>26</v>
      </c>
      <c r="C16" s="45">
        <v>15</v>
      </c>
      <c r="D16" s="45">
        <v>4</v>
      </c>
      <c r="E16" s="45">
        <v>124</v>
      </c>
      <c r="F16" s="45"/>
      <c r="G16" s="45"/>
      <c r="H16" s="45"/>
      <c r="I16" s="45">
        <f t="shared" si="0"/>
        <v>143</v>
      </c>
      <c r="J16" s="45"/>
      <c r="K16" s="45"/>
      <c r="L16" s="45">
        <f t="shared" si="2"/>
        <v>0</v>
      </c>
      <c r="M16" s="47">
        <f t="shared" si="1"/>
        <v>143</v>
      </c>
      <c r="N16" s="28"/>
    </row>
    <row r="17" spans="1:14" ht="13.5" thickBot="1">
      <c r="A17" s="83" t="s">
        <v>39</v>
      </c>
      <c r="B17" s="84" t="s">
        <v>144</v>
      </c>
      <c r="C17" s="85"/>
      <c r="D17" s="85"/>
      <c r="E17" s="85">
        <v>1547</v>
      </c>
      <c r="F17" s="85"/>
      <c r="G17" s="85"/>
      <c r="H17" s="85"/>
      <c r="I17" s="85">
        <f t="shared" si="0"/>
        <v>1547</v>
      </c>
      <c r="J17" s="85"/>
      <c r="K17" s="85"/>
      <c r="L17" s="85">
        <f t="shared" si="2"/>
        <v>0</v>
      </c>
      <c r="M17" s="89">
        <f t="shared" si="1"/>
        <v>1547</v>
      </c>
      <c r="N17" s="28"/>
    </row>
    <row r="18" spans="1:14" s="7" customFormat="1" ht="13.5" thickBot="1">
      <c r="A18" s="79" t="s">
        <v>40</v>
      </c>
      <c r="B18" s="80" t="s">
        <v>27</v>
      </c>
      <c r="C18" s="81">
        <f aca="true" t="shared" si="3" ref="C18:M18">SUM(C8:C17)</f>
        <v>10876</v>
      </c>
      <c r="D18" s="81">
        <f t="shared" si="3"/>
        <v>4073</v>
      </c>
      <c r="E18" s="81">
        <f t="shared" si="3"/>
        <v>31359</v>
      </c>
      <c r="F18" s="81">
        <f t="shared" si="3"/>
        <v>0</v>
      </c>
      <c r="G18" s="81">
        <f t="shared" si="3"/>
        <v>0</v>
      </c>
      <c r="H18" s="81">
        <f t="shared" si="3"/>
        <v>6960</v>
      </c>
      <c r="I18" s="81">
        <f t="shared" si="3"/>
        <v>53268</v>
      </c>
      <c r="J18" s="81">
        <f t="shared" si="3"/>
        <v>12000</v>
      </c>
      <c r="K18" s="81">
        <f t="shared" si="3"/>
        <v>1500</v>
      </c>
      <c r="L18" s="81">
        <f t="shared" si="3"/>
        <v>13500</v>
      </c>
      <c r="M18" s="103">
        <f t="shared" si="3"/>
        <v>66768</v>
      </c>
      <c r="N18" s="54"/>
    </row>
    <row r="19" spans="1:14" ht="10.5" customHeight="1">
      <c r="A19" s="70" t="s">
        <v>41</v>
      </c>
      <c r="B19" s="71" t="s">
        <v>28</v>
      </c>
      <c r="C19" s="72"/>
      <c r="D19" s="72"/>
      <c r="E19" s="72"/>
      <c r="F19" s="72">
        <v>2582</v>
      </c>
      <c r="G19" s="72"/>
      <c r="H19" s="72"/>
      <c r="I19" s="72">
        <f t="shared" si="0"/>
        <v>2582</v>
      </c>
      <c r="J19" s="72"/>
      <c r="K19" s="72"/>
      <c r="L19" s="72">
        <f t="shared" si="2"/>
        <v>0</v>
      </c>
      <c r="M19" s="88">
        <f t="shared" si="1"/>
        <v>2582</v>
      </c>
      <c r="N19" s="29"/>
    </row>
    <row r="20" spans="1:14" ht="10.5" customHeight="1">
      <c r="A20" s="32" t="s">
        <v>42</v>
      </c>
      <c r="B20" s="11" t="s">
        <v>43</v>
      </c>
      <c r="C20" s="45"/>
      <c r="D20" s="45"/>
      <c r="E20" s="45"/>
      <c r="F20" s="45">
        <v>3100</v>
      </c>
      <c r="G20" s="45"/>
      <c r="H20" s="45"/>
      <c r="I20" s="45">
        <f t="shared" si="0"/>
        <v>3100</v>
      </c>
      <c r="J20" s="45"/>
      <c r="K20" s="45"/>
      <c r="L20" s="45">
        <f t="shared" si="2"/>
        <v>0</v>
      </c>
      <c r="M20" s="47">
        <f t="shared" si="1"/>
        <v>3100</v>
      </c>
      <c r="N20" s="29"/>
    </row>
    <row r="21" spans="1:14" ht="10.5" customHeight="1">
      <c r="A21" s="32" t="s">
        <v>44</v>
      </c>
      <c r="B21" s="11" t="s">
        <v>45</v>
      </c>
      <c r="C21" s="45">
        <v>1079</v>
      </c>
      <c r="D21" s="45">
        <v>372</v>
      </c>
      <c r="E21" s="45">
        <v>13</v>
      </c>
      <c r="F21" s="45"/>
      <c r="G21" s="45"/>
      <c r="H21" s="45"/>
      <c r="I21" s="45">
        <f t="shared" si="0"/>
        <v>1464</v>
      </c>
      <c r="J21" s="45"/>
      <c r="K21" s="45"/>
      <c r="L21" s="45">
        <f t="shared" si="2"/>
        <v>0</v>
      </c>
      <c r="M21" s="47">
        <f t="shared" si="1"/>
        <v>1464</v>
      </c>
      <c r="N21" s="29"/>
    </row>
    <row r="22" spans="1:14" ht="10.5" customHeight="1">
      <c r="A22" s="32" t="s">
        <v>44</v>
      </c>
      <c r="B22" s="11" t="s">
        <v>46</v>
      </c>
      <c r="C22" s="45"/>
      <c r="D22" s="45"/>
      <c r="E22" s="45">
        <v>83</v>
      </c>
      <c r="F22" s="45">
        <v>169</v>
      </c>
      <c r="G22" s="45"/>
      <c r="H22" s="45"/>
      <c r="I22" s="45">
        <f t="shared" si="0"/>
        <v>252</v>
      </c>
      <c r="J22" s="45"/>
      <c r="K22" s="45"/>
      <c r="L22" s="45">
        <f t="shared" si="2"/>
        <v>0</v>
      </c>
      <c r="M22" s="47">
        <f t="shared" si="1"/>
        <v>252</v>
      </c>
      <c r="N22" s="29"/>
    </row>
    <row r="23" spans="1:14" ht="10.5" customHeight="1" thickBot="1">
      <c r="A23" s="83" t="s">
        <v>47</v>
      </c>
      <c r="B23" s="84" t="s">
        <v>48</v>
      </c>
      <c r="C23" s="85"/>
      <c r="D23" s="85"/>
      <c r="E23" s="85"/>
      <c r="F23" s="85"/>
      <c r="G23" s="85">
        <v>1575</v>
      </c>
      <c r="H23" s="85"/>
      <c r="I23" s="85">
        <f t="shared" si="0"/>
        <v>1575</v>
      </c>
      <c r="J23" s="85"/>
      <c r="K23" s="85"/>
      <c r="L23" s="85">
        <f t="shared" si="2"/>
        <v>0</v>
      </c>
      <c r="M23" s="89">
        <f t="shared" si="1"/>
        <v>1575</v>
      </c>
      <c r="N23" s="54"/>
    </row>
    <row r="24" spans="1:14" s="7" customFormat="1" ht="13.5" thickBot="1">
      <c r="A24" s="92" t="s">
        <v>49</v>
      </c>
      <c r="B24" s="93" t="s">
        <v>50</v>
      </c>
      <c r="C24" s="94">
        <f>SUM(C19:C23)</f>
        <v>1079</v>
      </c>
      <c r="D24" s="94">
        <f aca="true" t="shared" si="4" ref="D24:M24">SUM(D19:D23)</f>
        <v>372</v>
      </c>
      <c r="E24" s="94">
        <f t="shared" si="4"/>
        <v>96</v>
      </c>
      <c r="F24" s="94">
        <f t="shared" si="4"/>
        <v>5851</v>
      </c>
      <c r="G24" s="94">
        <f t="shared" si="4"/>
        <v>1575</v>
      </c>
      <c r="H24" s="94">
        <f t="shared" si="4"/>
        <v>0</v>
      </c>
      <c r="I24" s="94">
        <f t="shared" si="4"/>
        <v>8973</v>
      </c>
      <c r="J24" s="94">
        <f t="shared" si="4"/>
        <v>0</v>
      </c>
      <c r="K24" s="94">
        <f t="shared" si="4"/>
        <v>0</v>
      </c>
      <c r="L24" s="94">
        <f t="shared" si="4"/>
        <v>0</v>
      </c>
      <c r="M24" s="104">
        <f t="shared" si="4"/>
        <v>8973</v>
      </c>
      <c r="N24" s="67"/>
    </row>
    <row r="25" spans="1:14" ht="10.5" customHeight="1">
      <c r="A25" s="70" t="s">
        <v>51</v>
      </c>
      <c r="B25" s="71" t="s">
        <v>52</v>
      </c>
      <c r="C25" s="72"/>
      <c r="D25" s="72"/>
      <c r="E25" s="72">
        <v>410</v>
      </c>
      <c r="F25" s="72"/>
      <c r="G25" s="72"/>
      <c r="H25" s="72"/>
      <c r="I25" s="72">
        <f t="shared" si="0"/>
        <v>410</v>
      </c>
      <c r="J25" s="72"/>
      <c r="K25" s="72"/>
      <c r="L25" s="72">
        <f t="shared" si="2"/>
        <v>0</v>
      </c>
      <c r="M25" s="88">
        <f t="shared" si="1"/>
        <v>410</v>
      </c>
      <c r="N25" s="29"/>
    </row>
    <row r="26" spans="1:14" ht="10.5" customHeight="1" thickBot="1">
      <c r="A26" s="83" t="s">
        <v>53</v>
      </c>
      <c r="B26" s="84" t="s">
        <v>54</v>
      </c>
      <c r="C26" s="85">
        <v>300</v>
      </c>
      <c r="D26" s="85">
        <v>87</v>
      </c>
      <c r="E26" s="85">
        <v>643</v>
      </c>
      <c r="F26" s="85"/>
      <c r="G26" s="85"/>
      <c r="H26" s="85"/>
      <c r="I26" s="85">
        <f t="shared" si="0"/>
        <v>1030</v>
      </c>
      <c r="J26" s="85"/>
      <c r="K26" s="85"/>
      <c r="L26" s="85">
        <f t="shared" si="2"/>
        <v>0</v>
      </c>
      <c r="M26" s="89">
        <f t="shared" si="1"/>
        <v>1030</v>
      </c>
      <c r="N26" s="29"/>
    </row>
    <row r="27" spans="1:14" s="7" customFormat="1" ht="13.5" thickBot="1">
      <c r="A27" s="73" t="s">
        <v>55</v>
      </c>
      <c r="B27" s="86" t="s">
        <v>56</v>
      </c>
      <c r="C27" s="87">
        <f aca="true" t="shared" si="5" ref="C27:M27">SUM(C25:C26)</f>
        <v>300</v>
      </c>
      <c r="D27" s="87">
        <f t="shared" si="5"/>
        <v>87</v>
      </c>
      <c r="E27" s="87">
        <f t="shared" si="5"/>
        <v>1053</v>
      </c>
      <c r="F27" s="87">
        <f t="shared" si="5"/>
        <v>0</v>
      </c>
      <c r="G27" s="87">
        <f t="shared" si="5"/>
        <v>0</v>
      </c>
      <c r="H27" s="87">
        <f t="shared" si="5"/>
        <v>0</v>
      </c>
      <c r="I27" s="87">
        <f t="shared" si="5"/>
        <v>1440</v>
      </c>
      <c r="J27" s="87">
        <f t="shared" si="5"/>
        <v>0</v>
      </c>
      <c r="K27" s="87">
        <f t="shared" si="5"/>
        <v>0</v>
      </c>
      <c r="L27" s="87">
        <f t="shared" si="5"/>
        <v>0</v>
      </c>
      <c r="M27" s="105">
        <f t="shared" si="5"/>
        <v>1440</v>
      </c>
      <c r="N27" s="67"/>
    </row>
    <row r="28" spans="1:14" ht="12.75">
      <c r="A28" s="70" t="s">
        <v>57</v>
      </c>
      <c r="B28" s="71" t="s">
        <v>58</v>
      </c>
      <c r="C28" s="72"/>
      <c r="D28" s="72"/>
      <c r="E28" s="72">
        <v>307</v>
      </c>
      <c r="F28" s="72"/>
      <c r="G28" s="72"/>
      <c r="H28" s="72"/>
      <c r="I28" s="72">
        <f t="shared" si="0"/>
        <v>307</v>
      </c>
      <c r="J28" s="72"/>
      <c r="K28" s="72"/>
      <c r="L28" s="72">
        <f t="shared" si="2"/>
        <v>0</v>
      </c>
      <c r="M28" s="88">
        <f t="shared" si="1"/>
        <v>307</v>
      </c>
      <c r="N28" s="29"/>
    </row>
    <row r="29" spans="1:14" ht="12.75">
      <c r="A29" s="32" t="s">
        <v>59</v>
      </c>
      <c r="B29" s="11" t="s">
        <v>60</v>
      </c>
      <c r="C29" s="45"/>
      <c r="D29" s="45"/>
      <c r="E29" s="45">
        <v>14721</v>
      </c>
      <c r="F29" s="45"/>
      <c r="G29" s="45"/>
      <c r="H29" s="45"/>
      <c r="I29" s="45">
        <f t="shared" si="0"/>
        <v>14721</v>
      </c>
      <c r="J29" s="45">
        <v>13333</v>
      </c>
      <c r="K29" s="45">
        <v>9000</v>
      </c>
      <c r="L29" s="45">
        <f t="shared" si="2"/>
        <v>22333</v>
      </c>
      <c r="M29" s="47">
        <f t="shared" si="1"/>
        <v>37054</v>
      </c>
      <c r="N29" s="29"/>
    </row>
    <row r="30" spans="1:14" ht="12.75">
      <c r="A30" s="32" t="s">
        <v>61</v>
      </c>
      <c r="B30" s="11" t="s">
        <v>63</v>
      </c>
      <c r="C30" s="45">
        <v>1318</v>
      </c>
      <c r="D30" s="45">
        <v>518</v>
      </c>
      <c r="E30" s="45">
        <v>8075</v>
      </c>
      <c r="F30" s="45"/>
      <c r="G30" s="45"/>
      <c r="H30" s="45"/>
      <c r="I30" s="45">
        <f t="shared" si="0"/>
        <v>9911</v>
      </c>
      <c r="J30" s="45"/>
      <c r="K30" s="45"/>
      <c r="L30" s="45">
        <f t="shared" si="2"/>
        <v>0</v>
      </c>
      <c r="M30" s="47">
        <f t="shared" si="1"/>
        <v>9911</v>
      </c>
      <c r="N30" s="29"/>
    </row>
    <row r="31" spans="1:14" ht="12.75">
      <c r="A31" s="32" t="s">
        <v>139</v>
      </c>
      <c r="B31" s="11" t="s">
        <v>140</v>
      </c>
      <c r="C31" s="45">
        <v>5283</v>
      </c>
      <c r="D31" s="45">
        <v>1796</v>
      </c>
      <c r="E31" s="45">
        <v>1214</v>
      </c>
      <c r="F31" s="45"/>
      <c r="G31" s="45"/>
      <c r="H31" s="45"/>
      <c r="I31" s="45">
        <f t="shared" si="0"/>
        <v>8293</v>
      </c>
      <c r="J31" s="45"/>
      <c r="K31" s="45"/>
      <c r="L31" s="45"/>
      <c r="M31" s="47">
        <f t="shared" si="1"/>
        <v>8293</v>
      </c>
      <c r="N31" s="29"/>
    </row>
    <row r="32" spans="1:14" ht="12.75">
      <c r="A32" s="32" t="s">
        <v>72</v>
      </c>
      <c r="B32" s="11" t="s">
        <v>73</v>
      </c>
      <c r="C32" s="45">
        <v>1139</v>
      </c>
      <c r="D32" s="45">
        <v>390</v>
      </c>
      <c r="E32" s="45">
        <v>785</v>
      </c>
      <c r="F32" s="45"/>
      <c r="G32" s="45"/>
      <c r="H32" s="45"/>
      <c r="I32" s="45">
        <f t="shared" si="0"/>
        <v>2314</v>
      </c>
      <c r="J32" s="45"/>
      <c r="K32" s="45"/>
      <c r="L32" s="45"/>
      <c r="M32" s="47">
        <f t="shared" si="1"/>
        <v>2314</v>
      </c>
      <c r="N32" s="29"/>
    </row>
    <row r="33" spans="1:14" ht="12.75">
      <c r="A33" s="32" t="s">
        <v>64</v>
      </c>
      <c r="B33" s="11" t="s">
        <v>65</v>
      </c>
      <c r="C33" s="45"/>
      <c r="D33" s="45"/>
      <c r="E33" s="45"/>
      <c r="F33" s="45"/>
      <c r="G33" s="45">
        <v>390</v>
      </c>
      <c r="H33" s="45"/>
      <c r="I33" s="45">
        <f t="shared" si="0"/>
        <v>390</v>
      </c>
      <c r="J33" s="45"/>
      <c r="K33" s="45"/>
      <c r="L33" s="45">
        <f t="shared" si="2"/>
        <v>0</v>
      </c>
      <c r="M33" s="47">
        <f t="shared" si="1"/>
        <v>390</v>
      </c>
      <c r="N33" s="29"/>
    </row>
    <row r="34" spans="1:14" ht="12.75">
      <c r="A34" s="32" t="s">
        <v>68</v>
      </c>
      <c r="B34" s="11" t="s">
        <v>69</v>
      </c>
      <c r="C34" s="45"/>
      <c r="D34" s="45"/>
      <c r="E34" s="45">
        <v>563</v>
      </c>
      <c r="F34" s="45"/>
      <c r="G34" s="45">
        <v>615</v>
      </c>
      <c r="H34" s="45"/>
      <c r="I34" s="45">
        <f t="shared" si="0"/>
        <v>1178</v>
      </c>
      <c r="J34" s="45"/>
      <c r="K34" s="45"/>
      <c r="L34" s="45">
        <f t="shared" si="2"/>
        <v>0</v>
      </c>
      <c r="M34" s="47">
        <f t="shared" si="1"/>
        <v>1178</v>
      </c>
      <c r="N34" s="29"/>
    </row>
    <row r="35" spans="1:14" ht="13.5" thickBot="1">
      <c r="A35" s="83" t="s">
        <v>66</v>
      </c>
      <c r="B35" s="84" t="s">
        <v>67</v>
      </c>
      <c r="C35" s="85"/>
      <c r="D35" s="85"/>
      <c r="E35" s="85"/>
      <c r="F35" s="85"/>
      <c r="G35" s="85">
        <v>3100</v>
      </c>
      <c r="H35" s="85"/>
      <c r="I35" s="85">
        <f t="shared" si="0"/>
        <v>3100</v>
      </c>
      <c r="J35" s="85"/>
      <c r="K35" s="85"/>
      <c r="L35" s="85">
        <f t="shared" si="2"/>
        <v>0</v>
      </c>
      <c r="M35" s="89">
        <f t="shared" si="1"/>
        <v>3100</v>
      </c>
      <c r="N35" s="29"/>
    </row>
    <row r="36" spans="1:14" s="3" customFormat="1" ht="13.5" thickBot="1">
      <c r="A36" s="95" t="s">
        <v>70</v>
      </c>
      <c r="B36" s="96" t="s">
        <v>71</v>
      </c>
      <c r="C36" s="97">
        <f>SUM(C28:C35)</f>
        <v>7740</v>
      </c>
      <c r="D36" s="97">
        <f aca="true" t="shared" si="6" ref="D36:M36">SUM(D28:D35)</f>
        <v>2704</v>
      </c>
      <c r="E36" s="97">
        <f t="shared" si="6"/>
        <v>25665</v>
      </c>
      <c r="F36" s="97">
        <f t="shared" si="6"/>
        <v>0</v>
      </c>
      <c r="G36" s="97">
        <f t="shared" si="6"/>
        <v>4105</v>
      </c>
      <c r="H36" s="97">
        <f t="shared" si="6"/>
        <v>0</v>
      </c>
      <c r="I36" s="97">
        <f t="shared" si="6"/>
        <v>40214</v>
      </c>
      <c r="J36" s="97">
        <f t="shared" si="6"/>
        <v>13333</v>
      </c>
      <c r="K36" s="97">
        <f t="shared" si="6"/>
        <v>9000</v>
      </c>
      <c r="L36" s="97">
        <f t="shared" si="6"/>
        <v>22333</v>
      </c>
      <c r="M36" s="106">
        <f t="shared" si="6"/>
        <v>62547</v>
      </c>
      <c r="N36" s="54"/>
    </row>
    <row r="37" spans="1:14" s="3" customFormat="1" ht="12.75">
      <c r="A37" s="29"/>
      <c r="B37" s="2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29"/>
    </row>
    <row r="38" spans="1:14" s="3" customFormat="1" ht="13.5" thickBot="1">
      <c r="A38" s="29"/>
      <c r="B38" s="29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4"/>
      <c r="N38" s="29"/>
    </row>
    <row r="39" spans="1:14" s="5" customFormat="1" ht="10.5" customHeight="1" thickBot="1">
      <c r="A39" s="17" t="s">
        <v>0</v>
      </c>
      <c r="B39" s="17" t="s">
        <v>3</v>
      </c>
      <c r="C39" s="114" t="s">
        <v>1</v>
      </c>
      <c r="D39" s="114"/>
      <c r="E39" s="114"/>
      <c r="F39" s="114"/>
      <c r="G39" s="114"/>
      <c r="H39" s="114"/>
      <c r="I39" s="114"/>
      <c r="J39" s="115"/>
      <c r="K39" s="114"/>
      <c r="L39" s="116"/>
      <c r="M39" s="56" t="s">
        <v>2</v>
      </c>
      <c r="N39" s="30"/>
    </row>
    <row r="40" spans="1:14" s="5" customFormat="1" ht="10.5" customHeight="1">
      <c r="A40" s="19" t="s">
        <v>124</v>
      </c>
      <c r="B40" s="19" t="s">
        <v>4</v>
      </c>
      <c r="C40" s="57" t="s">
        <v>5</v>
      </c>
      <c r="D40" s="58" t="s">
        <v>129</v>
      </c>
      <c r="E40" s="59" t="s">
        <v>6</v>
      </c>
      <c r="F40" s="58" t="s">
        <v>8</v>
      </c>
      <c r="G40" s="59" t="s">
        <v>7</v>
      </c>
      <c r="H40" s="58" t="s">
        <v>9</v>
      </c>
      <c r="I40" s="60" t="s">
        <v>18</v>
      </c>
      <c r="J40" s="61" t="s">
        <v>135</v>
      </c>
      <c r="K40" s="58" t="s">
        <v>127</v>
      </c>
      <c r="L40" s="59" t="s">
        <v>132</v>
      </c>
      <c r="M40" s="59" t="s">
        <v>16</v>
      </c>
      <c r="N40" s="30"/>
    </row>
    <row r="41" spans="1:14" s="5" customFormat="1" ht="10.5" customHeight="1" thickBot="1">
      <c r="A41" s="19"/>
      <c r="B41" s="19"/>
      <c r="C41" s="57" t="s">
        <v>11</v>
      </c>
      <c r="D41" s="58" t="s">
        <v>12</v>
      </c>
      <c r="E41" s="59" t="s">
        <v>10</v>
      </c>
      <c r="F41" s="58" t="s">
        <v>13</v>
      </c>
      <c r="G41" s="59" t="s">
        <v>14</v>
      </c>
      <c r="H41" s="58"/>
      <c r="I41" s="60" t="s">
        <v>19</v>
      </c>
      <c r="J41" s="101" t="s">
        <v>145</v>
      </c>
      <c r="K41" s="58" t="s">
        <v>10</v>
      </c>
      <c r="L41" s="59" t="s">
        <v>131</v>
      </c>
      <c r="M41" s="59" t="s">
        <v>15</v>
      </c>
      <c r="N41" s="30"/>
    </row>
    <row r="42" spans="1:14" ht="10.5" customHeight="1">
      <c r="A42" s="70" t="s">
        <v>75</v>
      </c>
      <c r="B42" s="71" t="s">
        <v>76</v>
      </c>
      <c r="C42" s="72"/>
      <c r="D42" s="72"/>
      <c r="E42" s="72">
        <v>614</v>
      </c>
      <c r="F42" s="72"/>
      <c r="G42" s="72">
        <v>200</v>
      </c>
      <c r="H42" s="72"/>
      <c r="I42" s="72">
        <f aca="true" t="shared" si="7" ref="I42:I49">SUM(C42:H42)</f>
        <v>814</v>
      </c>
      <c r="J42" s="72"/>
      <c r="K42" s="72"/>
      <c r="L42" s="72">
        <f aca="true" t="shared" si="8" ref="L42:L72">J42+K42</f>
        <v>0</v>
      </c>
      <c r="M42" s="88">
        <f aca="true" t="shared" si="9" ref="M42:M72">I42+L42</f>
        <v>814</v>
      </c>
      <c r="N42" s="28"/>
    </row>
    <row r="43" spans="1:14" ht="10.5" customHeight="1" thickBot="1">
      <c r="A43" s="33" t="s">
        <v>77</v>
      </c>
      <c r="B43" s="12" t="s">
        <v>78</v>
      </c>
      <c r="C43" s="48"/>
      <c r="D43" s="48"/>
      <c r="E43" s="48">
        <v>714</v>
      </c>
      <c r="F43" s="48"/>
      <c r="G43" s="48"/>
      <c r="H43" s="48"/>
      <c r="I43" s="48">
        <f t="shared" si="7"/>
        <v>714</v>
      </c>
      <c r="J43" s="48"/>
      <c r="K43" s="48"/>
      <c r="L43" s="49">
        <f t="shared" si="8"/>
        <v>0</v>
      </c>
      <c r="M43" s="62">
        <f t="shared" si="9"/>
        <v>714</v>
      </c>
      <c r="N43" s="28"/>
    </row>
    <row r="44" spans="1:14" s="3" customFormat="1" ht="13.5" thickBot="1">
      <c r="A44" s="26" t="s">
        <v>79</v>
      </c>
      <c r="B44" s="8" t="s">
        <v>80</v>
      </c>
      <c r="C44" s="41">
        <f aca="true" t="shared" si="10" ref="C44:H44">SUM(C42:C43)</f>
        <v>0</v>
      </c>
      <c r="D44" s="41">
        <f t="shared" si="10"/>
        <v>0</v>
      </c>
      <c r="E44" s="41">
        <f t="shared" si="10"/>
        <v>1328</v>
      </c>
      <c r="F44" s="41">
        <f t="shared" si="10"/>
        <v>0</v>
      </c>
      <c r="G44" s="41">
        <f t="shared" si="10"/>
        <v>200</v>
      </c>
      <c r="H44" s="41">
        <f t="shared" si="10"/>
        <v>0</v>
      </c>
      <c r="I44" s="41">
        <f t="shared" si="7"/>
        <v>1528</v>
      </c>
      <c r="J44" s="41"/>
      <c r="K44" s="53">
        <f>SUM(K42:K43)</f>
        <v>0</v>
      </c>
      <c r="L44" s="51">
        <f t="shared" si="8"/>
        <v>0</v>
      </c>
      <c r="M44" s="91">
        <f t="shared" si="9"/>
        <v>1528</v>
      </c>
      <c r="N44" s="28"/>
    </row>
    <row r="45" spans="1:14" s="35" customFormat="1" ht="13.5" thickBot="1">
      <c r="A45" s="39">
        <v>1</v>
      </c>
      <c r="B45" s="40" t="s">
        <v>81</v>
      </c>
      <c r="C45" s="63">
        <f>C7+C18+C24+C27+C36+C44</f>
        <v>87120</v>
      </c>
      <c r="D45" s="63">
        <f aca="true" t="shared" si="11" ref="D45:M45">D7+D18+D24+D27+D36+D44</f>
        <v>28096</v>
      </c>
      <c r="E45" s="63">
        <f t="shared" si="11"/>
        <v>72969</v>
      </c>
      <c r="F45" s="63">
        <f t="shared" si="11"/>
        <v>5851</v>
      </c>
      <c r="G45" s="63">
        <f t="shared" si="11"/>
        <v>5880</v>
      </c>
      <c r="H45" s="63">
        <f t="shared" si="11"/>
        <v>6960</v>
      </c>
      <c r="I45" s="63">
        <f t="shared" si="11"/>
        <v>206876</v>
      </c>
      <c r="J45" s="63">
        <f t="shared" si="11"/>
        <v>25333</v>
      </c>
      <c r="K45" s="63">
        <f t="shared" si="11"/>
        <v>10500</v>
      </c>
      <c r="L45" s="63">
        <f t="shared" si="11"/>
        <v>35833</v>
      </c>
      <c r="M45" s="102">
        <f t="shared" si="11"/>
        <v>242709</v>
      </c>
      <c r="N45" s="68"/>
    </row>
    <row r="46" spans="1:14" ht="10.5" customHeight="1">
      <c r="A46" s="31" t="s">
        <v>82</v>
      </c>
      <c r="B46" s="10" t="s">
        <v>83</v>
      </c>
      <c r="C46" s="43">
        <v>24850</v>
      </c>
      <c r="D46" s="43">
        <v>8152</v>
      </c>
      <c r="E46" s="43">
        <v>2052</v>
      </c>
      <c r="F46" s="43"/>
      <c r="G46" s="43"/>
      <c r="H46" s="43"/>
      <c r="I46" s="43">
        <f t="shared" si="7"/>
        <v>35054</v>
      </c>
      <c r="J46" s="43"/>
      <c r="K46" s="43"/>
      <c r="L46" s="43">
        <f t="shared" si="8"/>
        <v>0</v>
      </c>
      <c r="M46" s="44">
        <f t="shared" si="9"/>
        <v>35054</v>
      </c>
      <c r="N46" s="28"/>
    </row>
    <row r="47" spans="1:14" ht="10.5" customHeight="1">
      <c r="A47" s="32" t="s">
        <v>84</v>
      </c>
      <c r="B47" s="11" t="s">
        <v>85</v>
      </c>
      <c r="C47" s="45">
        <v>200</v>
      </c>
      <c r="D47" s="45">
        <v>58</v>
      </c>
      <c r="E47" s="45">
        <v>112</v>
      </c>
      <c r="F47" s="45"/>
      <c r="G47" s="45"/>
      <c r="H47" s="45"/>
      <c r="I47" s="45">
        <f t="shared" si="7"/>
        <v>370</v>
      </c>
      <c r="J47" s="45"/>
      <c r="K47" s="45"/>
      <c r="L47" s="43">
        <f t="shared" si="8"/>
        <v>0</v>
      </c>
      <c r="M47" s="44">
        <f t="shared" si="9"/>
        <v>370</v>
      </c>
      <c r="N47" s="28"/>
    </row>
    <row r="48" spans="1:14" ht="10.5" customHeight="1">
      <c r="A48" s="32" t="s">
        <v>86</v>
      </c>
      <c r="B48" s="11" t="s">
        <v>87</v>
      </c>
      <c r="C48" s="45"/>
      <c r="D48" s="45"/>
      <c r="E48" s="45">
        <v>529</v>
      </c>
      <c r="F48" s="45"/>
      <c r="G48" s="45"/>
      <c r="H48" s="45"/>
      <c r="I48" s="45">
        <f t="shared" si="7"/>
        <v>529</v>
      </c>
      <c r="J48" s="45"/>
      <c r="K48" s="45"/>
      <c r="L48" s="43">
        <f t="shared" si="8"/>
        <v>0</v>
      </c>
      <c r="M48" s="44">
        <f t="shared" si="9"/>
        <v>529</v>
      </c>
      <c r="N48" s="28"/>
    </row>
    <row r="49" spans="1:14" ht="10.5" customHeight="1" thickBot="1">
      <c r="A49" s="33" t="s">
        <v>89</v>
      </c>
      <c r="B49" s="12" t="s">
        <v>88</v>
      </c>
      <c r="C49" s="48"/>
      <c r="D49" s="48"/>
      <c r="E49" s="48">
        <v>3503</v>
      </c>
      <c r="F49" s="48"/>
      <c r="G49" s="48"/>
      <c r="H49" s="48"/>
      <c r="I49" s="48">
        <f t="shared" si="7"/>
        <v>3503</v>
      </c>
      <c r="J49" s="48"/>
      <c r="K49" s="48"/>
      <c r="L49" s="49">
        <f t="shared" si="8"/>
        <v>0</v>
      </c>
      <c r="M49" s="62">
        <f t="shared" si="9"/>
        <v>3503</v>
      </c>
      <c r="N49" s="28"/>
    </row>
    <row r="50" spans="1:14" s="7" customFormat="1" ht="13.5" thickBot="1">
      <c r="A50" s="13">
        <v>2</v>
      </c>
      <c r="B50" s="14" t="s">
        <v>120</v>
      </c>
      <c r="C50" s="50">
        <f aca="true" t="shared" si="12" ref="C50:M50">SUM(C46:C49)</f>
        <v>25050</v>
      </c>
      <c r="D50" s="50">
        <f t="shared" si="12"/>
        <v>8210</v>
      </c>
      <c r="E50" s="50">
        <f t="shared" si="12"/>
        <v>6196</v>
      </c>
      <c r="F50" s="50">
        <f t="shared" si="12"/>
        <v>0</v>
      </c>
      <c r="G50" s="50">
        <f t="shared" si="12"/>
        <v>0</v>
      </c>
      <c r="H50" s="50">
        <f t="shared" si="12"/>
        <v>0</v>
      </c>
      <c r="I50" s="50">
        <f t="shared" si="12"/>
        <v>39456</v>
      </c>
      <c r="J50" s="50">
        <f t="shared" si="12"/>
        <v>0</v>
      </c>
      <c r="K50" s="50">
        <f t="shared" si="12"/>
        <v>0</v>
      </c>
      <c r="L50" s="50">
        <f t="shared" si="12"/>
        <v>0</v>
      </c>
      <c r="M50" s="99">
        <f t="shared" si="12"/>
        <v>39456</v>
      </c>
      <c r="N50" s="68"/>
    </row>
    <row r="51" spans="1:14" ht="10.5" customHeight="1">
      <c r="A51" s="70" t="s">
        <v>90</v>
      </c>
      <c r="B51" s="71" t="s">
        <v>91</v>
      </c>
      <c r="C51" s="72">
        <v>61237</v>
      </c>
      <c r="D51" s="72">
        <v>20022</v>
      </c>
      <c r="E51" s="72">
        <v>7146</v>
      </c>
      <c r="F51" s="72"/>
      <c r="G51" s="72"/>
      <c r="H51" s="72"/>
      <c r="I51" s="72">
        <f aca="true" t="shared" si="13" ref="I51:I56">SUM(C51:H51)</f>
        <v>88405</v>
      </c>
      <c r="J51" s="72"/>
      <c r="K51" s="72"/>
      <c r="L51" s="72">
        <f t="shared" si="8"/>
        <v>0</v>
      </c>
      <c r="M51" s="88">
        <f t="shared" si="9"/>
        <v>88405</v>
      </c>
      <c r="N51" s="28"/>
    </row>
    <row r="52" spans="1:14" ht="10.5" customHeight="1">
      <c r="A52" s="32" t="s">
        <v>92</v>
      </c>
      <c r="B52" s="11" t="s">
        <v>93</v>
      </c>
      <c r="C52" s="45">
        <v>5471</v>
      </c>
      <c r="D52" s="45">
        <v>1795</v>
      </c>
      <c r="E52" s="45">
        <v>370</v>
      </c>
      <c r="F52" s="45"/>
      <c r="G52" s="45"/>
      <c r="H52" s="45"/>
      <c r="I52" s="45">
        <f t="shared" si="13"/>
        <v>7636</v>
      </c>
      <c r="J52" s="45"/>
      <c r="K52" s="45"/>
      <c r="L52" s="43">
        <f t="shared" si="8"/>
        <v>0</v>
      </c>
      <c r="M52" s="44">
        <f t="shared" si="9"/>
        <v>7636</v>
      </c>
      <c r="N52" s="28"/>
    </row>
    <row r="53" spans="1:14" ht="10.5" customHeight="1">
      <c r="A53" s="32" t="s">
        <v>94</v>
      </c>
      <c r="B53" s="11" t="s">
        <v>95</v>
      </c>
      <c r="C53" s="45">
        <v>10980</v>
      </c>
      <c r="D53" s="45">
        <v>3623</v>
      </c>
      <c r="E53" s="45">
        <v>171</v>
      </c>
      <c r="F53" s="45"/>
      <c r="G53" s="45"/>
      <c r="H53" s="45"/>
      <c r="I53" s="45">
        <f t="shared" si="13"/>
        <v>14774</v>
      </c>
      <c r="J53" s="45"/>
      <c r="K53" s="45"/>
      <c r="L53" s="43">
        <f t="shared" si="8"/>
        <v>0</v>
      </c>
      <c r="M53" s="44">
        <f t="shared" si="9"/>
        <v>14774</v>
      </c>
      <c r="N53" s="28"/>
    </row>
    <row r="54" spans="1:14" ht="10.5" customHeight="1">
      <c r="A54" s="32" t="s">
        <v>137</v>
      </c>
      <c r="B54" s="11" t="s">
        <v>138</v>
      </c>
      <c r="C54" s="45"/>
      <c r="D54" s="45"/>
      <c r="E54" s="45">
        <v>786</v>
      </c>
      <c r="F54" s="45"/>
      <c r="G54" s="45"/>
      <c r="H54" s="45"/>
      <c r="I54" s="45">
        <f t="shared" si="13"/>
        <v>786</v>
      </c>
      <c r="J54" s="45"/>
      <c r="K54" s="45"/>
      <c r="L54" s="43"/>
      <c r="M54" s="44">
        <f t="shared" si="9"/>
        <v>786</v>
      </c>
      <c r="N54" s="28"/>
    </row>
    <row r="55" spans="1:14" ht="10.5" customHeight="1">
      <c r="A55" s="32" t="s">
        <v>96</v>
      </c>
      <c r="B55" s="11" t="s">
        <v>97</v>
      </c>
      <c r="C55" s="45">
        <v>6875</v>
      </c>
      <c r="D55" s="45">
        <v>2359</v>
      </c>
      <c r="E55" s="45">
        <v>7220</v>
      </c>
      <c r="F55" s="45"/>
      <c r="G55" s="45"/>
      <c r="H55" s="45"/>
      <c r="I55" s="45">
        <f t="shared" si="13"/>
        <v>16454</v>
      </c>
      <c r="J55" s="45"/>
      <c r="K55" s="45"/>
      <c r="L55" s="45">
        <f>J55+K55</f>
        <v>0</v>
      </c>
      <c r="M55" s="47">
        <f>I55+L55</f>
        <v>16454</v>
      </c>
      <c r="N55" s="28"/>
    </row>
    <row r="56" spans="1:13" s="90" customFormat="1" ht="12" customHeight="1" thickBot="1">
      <c r="A56" s="83" t="s">
        <v>74</v>
      </c>
      <c r="B56" s="84" t="s">
        <v>136</v>
      </c>
      <c r="C56" s="84">
        <v>7275</v>
      </c>
      <c r="D56" s="84">
        <v>2443</v>
      </c>
      <c r="E56" s="84">
        <v>15578</v>
      </c>
      <c r="F56" s="84"/>
      <c r="G56" s="84"/>
      <c r="H56" s="84"/>
      <c r="I56" s="85">
        <f t="shared" si="13"/>
        <v>25296</v>
      </c>
      <c r="J56" s="84"/>
      <c r="K56" s="84"/>
      <c r="L56" s="85">
        <f>J56+K56</f>
        <v>0</v>
      </c>
      <c r="M56" s="89">
        <f>I56+L56</f>
        <v>25296</v>
      </c>
    </row>
    <row r="57" spans="1:14" s="7" customFormat="1" ht="13.5" thickBot="1">
      <c r="A57" s="13">
        <v>3</v>
      </c>
      <c r="B57" s="14" t="s">
        <v>98</v>
      </c>
      <c r="C57" s="50">
        <f>SUM(C51:C56)</f>
        <v>91838</v>
      </c>
      <c r="D57" s="50">
        <f aca="true" t="shared" si="14" ref="D57:M57">SUM(D51:D56)</f>
        <v>30242</v>
      </c>
      <c r="E57" s="50">
        <f t="shared" si="14"/>
        <v>31271</v>
      </c>
      <c r="F57" s="50">
        <f t="shared" si="14"/>
        <v>0</v>
      </c>
      <c r="G57" s="50">
        <f t="shared" si="14"/>
        <v>0</v>
      </c>
      <c r="H57" s="50">
        <f t="shared" si="14"/>
        <v>0</v>
      </c>
      <c r="I57" s="50">
        <f t="shared" si="14"/>
        <v>153351</v>
      </c>
      <c r="J57" s="50">
        <f t="shared" si="14"/>
        <v>0</v>
      </c>
      <c r="K57" s="50">
        <f t="shared" si="14"/>
        <v>0</v>
      </c>
      <c r="L57" s="50">
        <f t="shared" si="14"/>
        <v>0</v>
      </c>
      <c r="M57" s="99">
        <f t="shared" si="14"/>
        <v>153351</v>
      </c>
      <c r="N57" s="68"/>
    </row>
    <row r="58" spans="1:14" ht="10.5" customHeight="1">
      <c r="A58" s="70" t="s">
        <v>99</v>
      </c>
      <c r="B58" s="71" t="s">
        <v>100</v>
      </c>
      <c r="C58" s="72">
        <v>6814</v>
      </c>
      <c r="D58" s="72">
        <v>2329</v>
      </c>
      <c r="E58" s="72">
        <v>2061</v>
      </c>
      <c r="F58" s="72"/>
      <c r="G58" s="72"/>
      <c r="H58" s="72"/>
      <c r="I58" s="72">
        <f>SUM(C58:H58)</f>
        <v>11204</v>
      </c>
      <c r="J58" s="72"/>
      <c r="K58" s="72"/>
      <c r="L58" s="72">
        <f t="shared" si="8"/>
        <v>0</v>
      </c>
      <c r="M58" s="88">
        <f t="shared" si="9"/>
        <v>11204</v>
      </c>
      <c r="N58" s="28"/>
    </row>
    <row r="59" spans="1:14" ht="10.5" customHeight="1">
      <c r="A59" s="32" t="s">
        <v>101</v>
      </c>
      <c r="B59" s="11" t="s">
        <v>102</v>
      </c>
      <c r="C59" s="45"/>
      <c r="D59" s="45"/>
      <c r="E59" s="45"/>
      <c r="F59" s="45"/>
      <c r="G59" s="45"/>
      <c r="H59" s="45"/>
      <c r="I59" s="45">
        <f>SUM(C59:H59)</f>
        <v>0</v>
      </c>
      <c r="J59" s="45"/>
      <c r="K59" s="45"/>
      <c r="L59" s="43">
        <f t="shared" si="8"/>
        <v>0</v>
      </c>
      <c r="M59" s="44">
        <f t="shared" si="9"/>
        <v>0</v>
      </c>
      <c r="N59" s="28"/>
    </row>
    <row r="60" spans="1:14" ht="10.5" customHeight="1">
      <c r="A60" s="32" t="s">
        <v>103</v>
      </c>
      <c r="B60" s="11" t="s">
        <v>104</v>
      </c>
      <c r="C60" s="45"/>
      <c r="D60" s="45"/>
      <c r="E60" s="45">
        <v>6170</v>
      </c>
      <c r="F60" s="45"/>
      <c r="G60" s="45"/>
      <c r="H60" s="45"/>
      <c r="I60" s="45">
        <f aca="true" t="shared" si="15" ref="I60:I71">SUM(C60:H60)</f>
        <v>6170</v>
      </c>
      <c r="J60" s="45"/>
      <c r="K60" s="45"/>
      <c r="L60" s="43">
        <f t="shared" si="8"/>
        <v>0</v>
      </c>
      <c r="M60" s="44">
        <f t="shared" si="9"/>
        <v>6170</v>
      </c>
      <c r="N60" s="28"/>
    </row>
    <row r="61" spans="1:14" ht="10.5" customHeight="1">
      <c r="A61" s="32" t="s">
        <v>105</v>
      </c>
      <c r="B61" s="11" t="s">
        <v>106</v>
      </c>
      <c r="C61" s="45">
        <v>6060</v>
      </c>
      <c r="D61" s="45">
        <v>2019</v>
      </c>
      <c r="E61" s="45">
        <v>1794</v>
      </c>
      <c r="F61" s="45"/>
      <c r="G61" s="45"/>
      <c r="H61" s="45"/>
      <c r="I61" s="45">
        <f t="shared" si="15"/>
        <v>9873</v>
      </c>
      <c r="J61" s="45"/>
      <c r="K61" s="45"/>
      <c r="L61" s="43">
        <f t="shared" si="8"/>
        <v>0</v>
      </c>
      <c r="M61" s="44">
        <f t="shared" si="9"/>
        <v>9873</v>
      </c>
      <c r="N61" s="28"/>
    </row>
    <row r="62" spans="1:14" ht="10.5" customHeight="1">
      <c r="A62" s="32" t="s">
        <v>107</v>
      </c>
      <c r="B62" s="11" t="s">
        <v>108</v>
      </c>
      <c r="C62" s="45">
        <v>4863</v>
      </c>
      <c r="D62" s="45">
        <v>1586</v>
      </c>
      <c r="E62" s="45">
        <v>49</v>
      </c>
      <c r="F62" s="45"/>
      <c r="G62" s="45"/>
      <c r="H62" s="45"/>
      <c r="I62" s="45">
        <f t="shared" si="15"/>
        <v>6498</v>
      </c>
      <c r="J62" s="45"/>
      <c r="K62" s="45"/>
      <c r="L62" s="43">
        <f t="shared" si="8"/>
        <v>0</v>
      </c>
      <c r="M62" s="44">
        <f t="shared" si="9"/>
        <v>6498</v>
      </c>
      <c r="N62" s="28"/>
    </row>
    <row r="63" spans="1:14" ht="10.5" customHeight="1">
      <c r="A63" s="32" t="s">
        <v>109</v>
      </c>
      <c r="B63" s="11" t="s">
        <v>110</v>
      </c>
      <c r="C63" s="45">
        <v>780</v>
      </c>
      <c r="D63" s="45">
        <v>243</v>
      </c>
      <c r="E63" s="45">
        <v>1168</v>
      </c>
      <c r="F63" s="45"/>
      <c r="G63" s="45"/>
      <c r="H63" s="45"/>
      <c r="I63" s="45">
        <f t="shared" si="15"/>
        <v>2191</v>
      </c>
      <c r="J63" s="45"/>
      <c r="K63" s="45"/>
      <c r="L63" s="43">
        <f t="shared" si="8"/>
        <v>0</v>
      </c>
      <c r="M63" s="44">
        <f t="shared" si="9"/>
        <v>2191</v>
      </c>
      <c r="N63" s="28"/>
    </row>
    <row r="64" spans="1:14" ht="10.5" customHeight="1" thickBot="1">
      <c r="A64" s="83" t="s">
        <v>111</v>
      </c>
      <c r="B64" s="84" t="s">
        <v>112</v>
      </c>
      <c r="C64" s="85">
        <v>7952</v>
      </c>
      <c r="D64" s="85">
        <v>2685</v>
      </c>
      <c r="E64" s="85">
        <v>2481</v>
      </c>
      <c r="F64" s="85"/>
      <c r="G64" s="85"/>
      <c r="H64" s="85"/>
      <c r="I64" s="85">
        <f t="shared" si="15"/>
        <v>13118</v>
      </c>
      <c r="J64" s="85"/>
      <c r="K64" s="85"/>
      <c r="L64" s="98">
        <f t="shared" si="8"/>
        <v>0</v>
      </c>
      <c r="M64" s="52">
        <f t="shared" si="9"/>
        <v>13118</v>
      </c>
      <c r="N64" s="28"/>
    </row>
    <row r="65" spans="1:14" s="7" customFormat="1" ht="13.5" thickBot="1">
      <c r="A65" s="13">
        <v>4</v>
      </c>
      <c r="B65" s="14" t="s">
        <v>113</v>
      </c>
      <c r="C65" s="50">
        <f aca="true" t="shared" si="16" ref="C65:M65">SUM(C58:C64)</f>
        <v>26469</v>
      </c>
      <c r="D65" s="50">
        <f t="shared" si="16"/>
        <v>8862</v>
      </c>
      <c r="E65" s="50">
        <f t="shared" si="16"/>
        <v>13723</v>
      </c>
      <c r="F65" s="50">
        <f t="shared" si="16"/>
        <v>0</v>
      </c>
      <c r="G65" s="50">
        <f t="shared" si="16"/>
        <v>0</v>
      </c>
      <c r="H65" s="50">
        <f t="shared" si="16"/>
        <v>0</v>
      </c>
      <c r="I65" s="50">
        <f t="shared" si="16"/>
        <v>49054</v>
      </c>
      <c r="J65" s="50">
        <f t="shared" si="16"/>
        <v>0</v>
      </c>
      <c r="K65" s="50">
        <f t="shared" si="16"/>
        <v>0</v>
      </c>
      <c r="L65" s="50">
        <f t="shared" si="16"/>
        <v>0</v>
      </c>
      <c r="M65" s="99">
        <f t="shared" si="16"/>
        <v>49054</v>
      </c>
      <c r="N65" s="67"/>
    </row>
    <row r="66" spans="1:14" s="35" customFormat="1" ht="13.5" thickBot="1">
      <c r="A66" s="36">
        <v>5</v>
      </c>
      <c r="B66" s="37" t="s">
        <v>121</v>
      </c>
      <c r="C66" s="64">
        <v>9807</v>
      </c>
      <c r="D66" s="64">
        <v>3126</v>
      </c>
      <c r="E66" s="64">
        <v>2967</v>
      </c>
      <c r="F66" s="64"/>
      <c r="G66" s="64"/>
      <c r="H66" s="64"/>
      <c r="I66" s="64">
        <f t="shared" si="15"/>
        <v>15900</v>
      </c>
      <c r="J66" s="64"/>
      <c r="K66" s="64"/>
      <c r="L66" s="64">
        <f t="shared" si="8"/>
        <v>0</v>
      </c>
      <c r="M66" s="100">
        <f t="shared" si="9"/>
        <v>15900</v>
      </c>
      <c r="N66" s="38"/>
    </row>
    <row r="67" spans="1:14" s="3" customFormat="1" ht="13.5" thickBot="1">
      <c r="A67" s="8"/>
      <c r="B67" s="9" t="s">
        <v>114</v>
      </c>
      <c r="C67" s="41">
        <f aca="true" t="shared" si="17" ref="C67:L67">SUM(C50,C57,C65,C66)</f>
        <v>153164</v>
      </c>
      <c r="D67" s="41">
        <f t="shared" si="17"/>
        <v>50440</v>
      </c>
      <c r="E67" s="41">
        <f t="shared" si="17"/>
        <v>54157</v>
      </c>
      <c r="F67" s="41">
        <f t="shared" si="17"/>
        <v>0</v>
      </c>
      <c r="G67" s="41">
        <f t="shared" si="17"/>
        <v>0</v>
      </c>
      <c r="H67" s="41">
        <f t="shared" si="17"/>
        <v>0</v>
      </c>
      <c r="I67" s="41">
        <f t="shared" si="17"/>
        <v>257761</v>
      </c>
      <c r="J67" s="41">
        <f t="shared" si="17"/>
        <v>0</v>
      </c>
      <c r="K67" s="41">
        <f t="shared" si="17"/>
        <v>0</v>
      </c>
      <c r="L67" s="41">
        <f t="shared" si="17"/>
        <v>0</v>
      </c>
      <c r="M67" s="42">
        <f t="shared" si="9"/>
        <v>257761</v>
      </c>
      <c r="N67" s="55"/>
    </row>
    <row r="68" spans="1:14" s="7" customFormat="1" ht="13.5" thickBot="1">
      <c r="A68" s="13"/>
      <c r="B68" s="14" t="s">
        <v>123</v>
      </c>
      <c r="C68" s="50">
        <f>SUM(C45,C67)</f>
        <v>240284</v>
      </c>
      <c r="D68" s="50">
        <f aca="true" t="shared" si="18" ref="D68:M68">SUM(D45,D67)</f>
        <v>78536</v>
      </c>
      <c r="E68" s="50">
        <f t="shared" si="18"/>
        <v>127126</v>
      </c>
      <c r="F68" s="50">
        <f t="shared" si="18"/>
        <v>5851</v>
      </c>
      <c r="G68" s="50">
        <f t="shared" si="18"/>
        <v>5880</v>
      </c>
      <c r="H68" s="50">
        <f t="shared" si="18"/>
        <v>6960</v>
      </c>
      <c r="I68" s="50">
        <f t="shared" si="18"/>
        <v>464637</v>
      </c>
      <c r="J68" s="50">
        <f t="shared" si="18"/>
        <v>25333</v>
      </c>
      <c r="K68" s="50">
        <f t="shared" si="18"/>
        <v>10500</v>
      </c>
      <c r="L68" s="50">
        <f t="shared" si="18"/>
        <v>35833</v>
      </c>
      <c r="M68" s="99">
        <f t="shared" si="18"/>
        <v>500470</v>
      </c>
      <c r="N68" s="67"/>
    </row>
    <row r="69" spans="1:14" s="4" customFormat="1" ht="10.5" customHeight="1">
      <c r="A69" s="31" t="s">
        <v>115</v>
      </c>
      <c r="B69" s="10" t="s">
        <v>116</v>
      </c>
      <c r="C69" s="43">
        <v>12821</v>
      </c>
      <c r="D69" s="43">
        <v>4284</v>
      </c>
      <c r="E69" s="43">
        <v>16418</v>
      </c>
      <c r="F69" s="43"/>
      <c r="G69" s="43"/>
      <c r="H69" s="43"/>
      <c r="I69" s="43">
        <f t="shared" si="15"/>
        <v>33523</v>
      </c>
      <c r="J69" s="43"/>
      <c r="K69" s="43"/>
      <c r="L69" s="43">
        <f t="shared" si="8"/>
        <v>0</v>
      </c>
      <c r="M69" s="44">
        <f t="shared" si="9"/>
        <v>33523</v>
      </c>
      <c r="N69" s="28"/>
    </row>
    <row r="70" spans="1:14" ht="10.5" customHeight="1" thickBot="1">
      <c r="A70" s="33" t="s">
        <v>117</v>
      </c>
      <c r="B70" s="12" t="s">
        <v>118</v>
      </c>
      <c r="C70" s="48">
        <v>6589</v>
      </c>
      <c r="D70" s="48">
        <v>2257</v>
      </c>
      <c r="E70" s="48">
        <v>3733</v>
      </c>
      <c r="F70" s="48"/>
      <c r="G70" s="48"/>
      <c r="H70" s="48"/>
      <c r="I70" s="48">
        <f t="shared" si="15"/>
        <v>12579</v>
      </c>
      <c r="J70" s="48"/>
      <c r="K70" s="48"/>
      <c r="L70" s="49">
        <f t="shared" si="8"/>
        <v>0</v>
      </c>
      <c r="M70" s="62">
        <f t="shared" si="9"/>
        <v>12579</v>
      </c>
      <c r="N70" s="55"/>
    </row>
    <row r="71" spans="1:14" s="7" customFormat="1" ht="13.5" thickBot="1">
      <c r="A71" s="13">
        <v>6</v>
      </c>
      <c r="B71" s="14" t="s">
        <v>122</v>
      </c>
      <c r="C71" s="50">
        <f aca="true" t="shared" si="19" ref="C71:H71">SUM(C69:C70)</f>
        <v>19410</v>
      </c>
      <c r="D71" s="50">
        <f t="shared" si="19"/>
        <v>6541</v>
      </c>
      <c r="E71" s="50">
        <f t="shared" si="19"/>
        <v>20151</v>
      </c>
      <c r="F71" s="50">
        <f t="shared" si="19"/>
        <v>0</v>
      </c>
      <c r="G71" s="50">
        <f t="shared" si="19"/>
        <v>0</v>
      </c>
      <c r="H71" s="50">
        <f t="shared" si="19"/>
        <v>0</v>
      </c>
      <c r="I71" s="50">
        <f t="shared" si="15"/>
        <v>46102</v>
      </c>
      <c r="J71" s="50"/>
      <c r="K71" s="50">
        <f>SUM(K69:K70)</f>
        <v>0</v>
      </c>
      <c r="L71" s="50">
        <f t="shared" si="8"/>
        <v>0</v>
      </c>
      <c r="M71" s="42">
        <f t="shared" si="9"/>
        <v>46102</v>
      </c>
      <c r="N71" s="34"/>
    </row>
    <row r="72" spans="1:14" s="35" customFormat="1" ht="13.5" thickBot="1">
      <c r="A72" s="39"/>
      <c r="B72" s="40" t="s">
        <v>119</v>
      </c>
      <c r="C72" s="63">
        <f>C68+C71</f>
        <v>259694</v>
      </c>
      <c r="D72" s="63">
        <f aca="true" t="shared" si="20" ref="D72:K72">D68+D71</f>
        <v>85077</v>
      </c>
      <c r="E72" s="63">
        <f t="shared" si="20"/>
        <v>147277</v>
      </c>
      <c r="F72" s="63">
        <f t="shared" si="20"/>
        <v>5851</v>
      </c>
      <c r="G72" s="63">
        <f t="shared" si="20"/>
        <v>5880</v>
      </c>
      <c r="H72" s="63">
        <f t="shared" si="20"/>
        <v>6960</v>
      </c>
      <c r="I72" s="63">
        <f t="shared" si="20"/>
        <v>510739</v>
      </c>
      <c r="J72" s="63">
        <f t="shared" si="20"/>
        <v>25333</v>
      </c>
      <c r="K72" s="63">
        <f t="shared" si="20"/>
        <v>10500</v>
      </c>
      <c r="L72" s="63">
        <f t="shared" si="8"/>
        <v>35833</v>
      </c>
      <c r="M72" s="42">
        <f t="shared" si="9"/>
        <v>546572</v>
      </c>
      <c r="N72" s="69"/>
    </row>
    <row r="73" spans="1:14" ht="12.75">
      <c r="A73" s="4"/>
      <c r="B73" s="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2:13" ht="12.75">
      <c r="L74" s="66"/>
      <c r="M74" s="66"/>
    </row>
    <row r="76" ht="12.75">
      <c r="M76" s="66"/>
    </row>
  </sheetData>
  <mergeCells count="4">
    <mergeCell ref="A1:M1"/>
    <mergeCell ref="A2:M2"/>
    <mergeCell ref="C4:L4"/>
    <mergeCell ref="C39:L39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2005-02-04T06:00:03Z</cp:lastPrinted>
  <dcterms:created xsi:type="dcterms:W3CDTF">2003-02-14T09:32:56Z</dcterms:created>
  <dcterms:modified xsi:type="dcterms:W3CDTF">2005-01-23T10:26:35Z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